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drawings/drawing12.xml" ContentType="application/vnd.openxmlformats-officedocument.drawingml.chartshapes+xml"/>
  <Override PartName="/xl/charts/chart2.xml" ContentType="application/vnd.openxmlformats-officedocument.drawingml.chart+xml"/>
  <Override PartName="/xl/drawings/drawing13.xml" ContentType="application/vnd.openxmlformats-officedocument.drawingml.chartshapes+xml"/>
  <Override PartName="/xl/charts/chart3.xml" ContentType="application/vnd.openxmlformats-officedocument.drawingml.chart+xml"/>
  <Override PartName="/xl/drawings/drawing14.xml" ContentType="application/vnd.openxmlformats-officedocument.drawingml.chartshapes+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870" yWindow="780" windowWidth="11670" windowHeight="10740" tabRatio="851" firstSheet="35" activeTab="38"/>
  </bookViews>
  <sheets>
    <sheet name="1.Race&amp;Ethnicity" sheetId="57" r:id="rId1"/>
    <sheet name="2.ChangeRace&amp;Ethnicity" sheetId="56" r:id="rId2"/>
    <sheet name="3.RaceHispanic" sheetId="50" r:id="rId3"/>
    <sheet name="4.Nativity" sheetId="37" r:id="rId4"/>
    <sheet name="5.ChangeNativity" sheetId="46" r:id="rId5"/>
    <sheet name="6.HispanicOrigin" sheetId="5" r:id="rId6"/>
    <sheet name="7.CountryofOrigin&amp;Nativity" sheetId="6" r:id="rId7"/>
    <sheet name="8.Ethnicity,Sex&amp;Age" sheetId="7" r:id="rId8"/>
    <sheet name="9.MedianAge" sheetId="8" r:id="rId9"/>
    <sheet name="10.Nativity,Sex&amp;Age" sheetId="58" r:id="rId10"/>
    <sheet name="10a.Nativity,Gender&amp;Age" sheetId="59" r:id="rId11"/>
    <sheet name="11.Births" sheetId="60" r:id="rId12"/>
    <sheet name="12.UnmarriedBirths" sheetId="61" r:id="rId13"/>
    <sheet name="13.State" sheetId="62" r:id="rId14"/>
    <sheet name="14.ChangeStateShare" sheetId="63" r:id="rId15"/>
    <sheet name="15.StateShare" sheetId="64" r:id="rId16"/>
    <sheet name="16.Marstat" sheetId="44" r:id="rId17"/>
    <sheet name="17.HouseholdType" sheetId="66" r:id="rId18"/>
    <sheet name="18.FamilySize" sheetId="68" r:id="rId19"/>
    <sheet name="19.HouseholderType" sheetId="69" r:id="rId20"/>
    <sheet name="20.English" sheetId="70" r:id="rId21"/>
    <sheet name="21.FBEnglish" sheetId="72" r:id="rId22"/>
    <sheet name="22.EducAttain" sheetId="73" r:id="rId23"/>
    <sheet name="23.FBEducAttain" sheetId="74" r:id="rId24"/>
    <sheet name="24.SchoolEnrollment" sheetId="75" r:id="rId25"/>
    <sheet name="25.Dropouts" sheetId="76" r:id="rId26"/>
    <sheet name="26.CollegeEnrollment" sheetId="77" r:id="rId27"/>
    <sheet name="27.Occupation" sheetId="47" r:id="rId28"/>
    <sheet name="28.Det.Occupation" sheetId="90" r:id="rId29"/>
    <sheet name="29.Industry" sheetId="89" r:id="rId30"/>
    <sheet name="30.Det.Industry" sheetId="91" r:id="rId31"/>
    <sheet name="31.Earnings" sheetId="78" r:id="rId32"/>
    <sheet name="32.MedEarnings" sheetId="79" r:id="rId33"/>
    <sheet name="33.FTYREarnings" sheetId="80" r:id="rId34"/>
    <sheet name="34.FTYRMedEarnings" sheetId="81" r:id="rId35"/>
    <sheet name="35.HHldIncDist" sheetId="82" r:id="rId36"/>
    <sheet name="36.MedHHldInc" sheetId="83" r:id="rId37"/>
    <sheet name="37.Poverty" sheetId="84" r:id="rId38"/>
    <sheet name="38. Welfare income" sheetId="98" r:id="rId39"/>
    <sheet name="39. Food stamp recipiency" sheetId="96" r:id="rId40"/>
    <sheet name="40.HealthInsurance" sheetId="85" r:id="rId41"/>
    <sheet name="41. Public vs. Private Health" sheetId="97" r:id="rId42"/>
    <sheet name="42.Homeownership" sheetId="87" r:id="rId43"/>
    <sheet name="43.FBHomeownership" sheetId="88" r:id="rId44"/>
  </sheets>
  <definedNames>
    <definedName name="_xlnm.Print_Area" localSheetId="0">'1.Race&amp;Ethnicity'!$A$1:$E$17</definedName>
    <definedName name="_xlnm.Print_Area" localSheetId="9">'10.Nativity,Sex&amp;Age'!$A$1:$K$32</definedName>
    <definedName name="_xlnm.Print_Area" localSheetId="10">'10a.Nativity,Gender&amp;Age'!$A$1:$I$45</definedName>
    <definedName name="_xlnm.Print_Area" localSheetId="11">'11.Births'!$A$1:$D$18</definedName>
    <definedName name="_xlnm.Print_Area" localSheetId="12">'12.UnmarriedBirths'!$A$1:$D$19</definedName>
    <definedName name="_xlnm.Print_Area" localSheetId="13">'13.State'!$A$1:$D$65</definedName>
    <definedName name="_xlnm.Print_Area" localSheetId="14">'14.ChangeStateShare'!$A$1:$E$65</definedName>
    <definedName name="_xlnm.Print_Area" localSheetId="15">'15.StateShare'!$A$1:$D$22</definedName>
    <definedName name="_xlnm.Print_Area" localSheetId="16">'16.Marstat'!$A$1:$G$27</definedName>
    <definedName name="_xlnm.Print_Area" localSheetId="17">'17.HouseholdType'!$A$1:$F$28</definedName>
    <definedName name="_xlnm.Print_Area" localSheetId="18">'18.FamilySize'!$A$1:$E$27</definedName>
    <definedName name="_xlnm.Print_Area" localSheetId="19">'19.HouseholderType'!$A$1:$E$27</definedName>
    <definedName name="_xlnm.Print_Area" localSheetId="1">'2.ChangeRace&amp;Ethnicity'!$A$1:$F$17</definedName>
    <definedName name="_xlnm.Print_Area" localSheetId="20">'20.English'!$A$1:$J$29</definedName>
    <definedName name="_xlnm.Print_Area" localSheetId="21">'21.FBEnglish'!$A$1:$J$22</definedName>
    <definedName name="_xlnm.Print_Area" localSheetId="22">'22.EducAttain'!$A$1:$G$27</definedName>
    <definedName name="_xlnm.Print_Area" localSheetId="23">'23.FBEducAttain'!$A$1:$E$15</definedName>
    <definedName name="_xlnm.Print_Area" localSheetId="24">'24.SchoolEnrollment'!$A$1:$F$29</definedName>
    <definedName name="_xlnm.Print_Area" localSheetId="25">'25.Dropouts'!$A$1:$F$18</definedName>
    <definedName name="_xlnm.Print_Area" localSheetId="26">'26.CollegeEnrollment'!$A$1:$F$29</definedName>
    <definedName name="_xlnm.Print_Area" localSheetId="27">'27.Occupation'!$A$1:$J$45</definedName>
    <definedName name="_xlnm.Print_Area" localSheetId="28">'28.Det.Occupation'!$A$1:$J$65</definedName>
    <definedName name="_xlnm.Print_Area" localSheetId="29">'29.Industry'!$A$1:$J$41</definedName>
    <definedName name="_xlnm.Print_Area" localSheetId="2">'3.RaceHispanic'!$A$1:$I$18</definedName>
    <definedName name="_xlnm.Print_Area" localSheetId="30">'30.Det.Industry'!$A$1:$J$49</definedName>
    <definedName name="_xlnm.Print_Area" localSheetId="31">'31.Earnings'!$A$1:$E$27</definedName>
    <definedName name="_xlnm.Print_Area" localSheetId="32">'32.MedEarnings'!$A$1:$B$17</definedName>
    <definedName name="_xlnm.Print_Area" localSheetId="33">'33.FTYREarnings'!$A$1:$E$27</definedName>
    <definedName name="_xlnm.Print_Area" localSheetId="34">'34.FTYRMedEarnings'!$A$1:$B$17</definedName>
    <definedName name="_xlnm.Print_Area" localSheetId="35">'35.HHldIncDist'!$A$1:$G$28</definedName>
    <definedName name="_xlnm.Print_Area" localSheetId="36">'36.MedHHldInc'!$A$1:$B$17</definedName>
    <definedName name="_xlnm.Print_Area" localSheetId="37">'37.Poverty'!$A$1:$E$29</definedName>
    <definedName name="_xlnm.Print_Area" localSheetId="38">'38. Welfare income'!$A$1:$G$15</definedName>
    <definedName name="_xlnm.Print_Area" localSheetId="39">'39. Food stamp recipiency'!$A$1:$H$15</definedName>
    <definedName name="_xlnm.Print_Area" localSheetId="3">'4.Nativity'!$A$1:$E$13</definedName>
    <definedName name="_xlnm.Print_Area" localSheetId="40">'40.HealthInsurance'!$A$1:$E$29</definedName>
    <definedName name="_xlnm.Print_Area" localSheetId="41">'41. Public vs. Private Health'!$A$1:$H$28</definedName>
    <definedName name="_xlnm.Print_Area" localSheetId="42">'42.Homeownership'!$A$1:$H$18</definedName>
    <definedName name="_xlnm.Print_Area" localSheetId="43">'43.FBHomeownership'!$A$1:$D$14</definedName>
    <definedName name="_xlnm.Print_Area" localSheetId="4">'5.ChangeNativity'!$A$1:$F$11</definedName>
    <definedName name="_xlnm.Print_Area" localSheetId="5">'6.HispanicOrigin'!$A$1:$C$34</definedName>
    <definedName name="_xlnm.Print_Area" localSheetId="6">'7.CountryofOrigin&amp;Nativity'!$A$1:$F$34</definedName>
    <definedName name="_xlnm.Print_Area" localSheetId="7">'8.Ethnicity,Sex&amp;Age'!$A$1:$K$32</definedName>
    <definedName name="_xlnm.Print_Area" localSheetId="8">'9.MedianAge'!$A$1:$D$17</definedName>
  </definedNames>
  <calcPr calcId="145621"/>
</workbook>
</file>

<file path=xl/calcChain.xml><?xml version="1.0" encoding="utf-8"?>
<calcChain xmlns="http://schemas.openxmlformats.org/spreadsheetml/2006/main">
  <c r="D15" i="64" l="1"/>
  <c r="D9" i="64"/>
  <c r="B18" i="44" l="1"/>
  <c r="C18" i="44"/>
  <c r="D18" i="44"/>
  <c r="E18" i="44"/>
  <c r="F18" i="44"/>
  <c r="G18" i="44"/>
  <c r="B19" i="44"/>
  <c r="C19" i="44"/>
  <c r="D19" i="44"/>
  <c r="E19" i="44"/>
  <c r="F19" i="44"/>
  <c r="G19" i="44"/>
  <c r="B20" i="44"/>
  <c r="C20" i="44"/>
  <c r="D20" i="44"/>
  <c r="E20" i="44"/>
  <c r="F20" i="44"/>
  <c r="G20" i="44"/>
  <c r="B21" i="44"/>
  <c r="C21" i="44"/>
  <c r="D21" i="44"/>
  <c r="E21" i="44"/>
  <c r="F21" i="44"/>
  <c r="G21" i="44"/>
  <c r="B22" i="44"/>
  <c r="C22" i="44"/>
  <c r="D22" i="44"/>
  <c r="E22" i="44"/>
  <c r="F22" i="44"/>
  <c r="G22" i="44"/>
  <c r="B23" i="44"/>
  <c r="C23" i="44"/>
  <c r="D23" i="44"/>
  <c r="E23" i="44"/>
  <c r="F23" i="44"/>
  <c r="G23" i="44"/>
  <c r="B24" i="44"/>
  <c r="C24" i="44"/>
  <c r="D24" i="44"/>
  <c r="E24" i="44"/>
  <c r="F24" i="44"/>
  <c r="G24" i="44"/>
  <c r="C17" i="44"/>
  <c r="D17" i="44"/>
  <c r="E17" i="44"/>
  <c r="F17" i="44"/>
  <c r="G17" i="44"/>
  <c r="B17" i="44"/>
  <c r="D8" i="88" l="1"/>
  <c r="D9" i="88"/>
  <c r="D10" i="88"/>
  <c r="D11" i="88"/>
  <c r="D7" i="88"/>
  <c r="D9" i="87"/>
  <c r="D10" i="87"/>
  <c r="D11" i="87"/>
  <c r="D12" i="87"/>
  <c r="D13" i="87"/>
  <c r="D14" i="87"/>
  <c r="D15" i="87"/>
  <c r="D8" i="87"/>
  <c r="B18" i="82"/>
  <c r="B18" i="80"/>
  <c r="C18" i="80"/>
  <c r="D18" i="80"/>
  <c r="E18" i="80"/>
  <c r="B19" i="80"/>
  <c r="C19" i="80"/>
  <c r="D19" i="80"/>
  <c r="E19" i="80"/>
  <c r="B20" i="80"/>
  <c r="C20" i="80"/>
  <c r="D20" i="80"/>
  <c r="E20" i="80"/>
  <c r="B21" i="80"/>
  <c r="C21" i="80"/>
  <c r="D21" i="80"/>
  <c r="E21" i="80"/>
  <c r="B22" i="80"/>
  <c r="C22" i="80"/>
  <c r="D22" i="80"/>
  <c r="E22" i="80"/>
  <c r="B23" i="80"/>
  <c r="C23" i="80"/>
  <c r="D23" i="80"/>
  <c r="E23" i="80"/>
  <c r="B24" i="80"/>
  <c r="C24" i="80"/>
  <c r="D24" i="80"/>
  <c r="E24" i="80"/>
  <c r="C17" i="80"/>
  <c r="D17" i="80"/>
  <c r="E17" i="80"/>
  <c r="B17" i="80"/>
  <c r="B18" i="78"/>
  <c r="C18" i="78"/>
  <c r="D18" i="78"/>
  <c r="E18" i="78"/>
  <c r="B19" i="78"/>
  <c r="C19" i="78"/>
  <c r="D19" i="78"/>
  <c r="E19" i="78"/>
  <c r="B20" i="78"/>
  <c r="C20" i="78"/>
  <c r="D20" i="78"/>
  <c r="E20" i="78"/>
  <c r="B21" i="78"/>
  <c r="C21" i="78"/>
  <c r="D21" i="78"/>
  <c r="E21" i="78"/>
  <c r="B22" i="78"/>
  <c r="C22" i="78"/>
  <c r="D22" i="78"/>
  <c r="E22" i="78"/>
  <c r="B23" i="78"/>
  <c r="C23" i="78"/>
  <c r="D23" i="78"/>
  <c r="E23" i="78"/>
  <c r="B24" i="78"/>
  <c r="C24" i="78"/>
  <c r="D24" i="78"/>
  <c r="E24" i="78"/>
  <c r="C17" i="78"/>
  <c r="D17" i="78"/>
  <c r="E17" i="78"/>
  <c r="B17" i="78"/>
  <c r="B8" i="47"/>
  <c r="B37" i="90"/>
  <c r="D7" i="74"/>
  <c r="B19" i="70"/>
  <c r="D8" i="64"/>
  <c r="B19" i="64"/>
  <c r="E8" i="63"/>
  <c r="E9" i="63"/>
  <c r="E10" i="63"/>
  <c r="E11" i="63"/>
  <c r="E12" i="63"/>
  <c r="E13" i="63"/>
  <c r="E14" i="63"/>
  <c r="E15" i="63"/>
  <c r="E16" i="63"/>
  <c r="E17" i="63"/>
  <c r="E19" i="63"/>
  <c r="E20" i="63"/>
  <c r="E21" i="63"/>
  <c r="E22" i="63"/>
  <c r="E23" i="63"/>
  <c r="E24" i="63"/>
  <c r="E25" i="63"/>
  <c r="E26" i="63"/>
  <c r="E27" i="63"/>
  <c r="E28" i="63"/>
  <c r="E30" i="63"/>
  <c r="E31" i="63"/>
  <c r="E32" i="63"/>
  <c r="E33" i="63"/>
  <c r="E34" i="63"/>
  <c r="E35" i="63"/>
  <c r="E36" i="63"/>
  <c r="E37" i="63"/>
  <c r="E38" i="63"/>
  <c r="E39" i="63"/>
  <c r="E41" i="63"/>
  <c r="E42" i="63"/>
  <c r="E43" i="63"/>
  <c r="E44" i="63"/>
  <c r="E45" i="63"/>
  <c r="E46" i="63"/>
  <c r="E47" i="63"/>
  <c r="E48" i="63"/>
  <c r="E49" i="63"/>
  <c r="E50" i="63"/>
  <c r="E52" i="63"/>
  <c r="E53" i="63"/>
  <c r="E54" i="63"/>
  <c r="E55" i="63"/>
  <c r="E56" i="63"/>
  <c r="E57" i="63"/>
  <c r="E58" i="63"/>
  <c r="E59" i="63"/>
  <c r="E60" i="63"/>
  <c r="E61" i="63"/>
  <c r="E62" i="63"/>
  <c r="E63" i="63"/>
  <c r="D8" i="63"/>
  <c r="D63" i="62"/>
  <c r="D8" i="61"/>
  <c r="D8" i="60"/>
  <c r="D9" i="60"/>
  <c r="D10" i="60"/>
  <c r="D11" i="60"/>
  <c r="D12" i="60"/>
  <c r="D13" i="60"/>
  <c r="D14" i="60"/>
  <c r="D7" i="60"/>
  <c r="F8" i="6"/>
  <c r="F8" i="46"/>
  <c r="F9" i="46"/>
  <c r="F7" i="46"/>
  <c r="E8" i="46"/>
  <c r="E9" i="46"/>
  <c r="E7" i="46"/>
  <c r="D8" i="46"/>
  <c r="D9" i="46"/>
  <c r="D7" i="46"/>
  <c r="D10" i="37"/>
  <c r="D9" i="37"/>
  <c r="F8" i="50"/>
  <c r="I16" i="50"/>
  <c r="I15" i="50"/>
  <c r="I14" i="50"/>
  <c r="I13" i="50"/>
  <c r="I12" i="50"/>
  <c r="I11" i="50"/>
  <c r="I10" i="50"/>
  <c r="I9" i="50"/>
  <c r="I8" i="50"/>
  <c r="F16" i="50"/>
  <c r="F15" i="50"/>
  <c r="F14" i="50"/>
  <c r="F13" i="50"/>
  <c r="F12" i="50"/>
  <c r="F11" i="50"/>
  <c r="F10" i="50"/>
  <c r="F9" i="50"/>
  <c r="C9" i="50"/>
  <c r="C10" i="50"/>
  <c r="C11" i="50"/>
  <c r="C12" i="50"/>
  <c r="C13" i="50"/>
  <c r="C14" i="50"/>
  <c r="C15" i="50"/>
  <c r="C16" i="50"/>
  <c r="C8" i="50"/>
  <c r="H8" i="50"/>
  <c r="E8" i="50"/>
  <c r="B8" i="50"/>
  <c r="F8" i="56"/>
  <c r="F9" i="56"/>
  <c r="F10" i="56"/>
  <c r="F11" i="56"/>
  <c r="F12" i="56"/>
  <c r="F13" i="56"/>
  <c r="F14" i="56"/>
  <c r="F7" i="56"/>
  <c r="E8" i="56"/>
  <c r="E9" i="56"/>
  <c r="E10" i="56"/>
  <c r="E11" i="56"/>
  <c r="E12" i="56"/>
  <c r="E13" i="56"/>
  <c r="E14" i="56"/>
  <c r="E7" i="56"/>
  <c r="D8" i="56"/>
  <c r="D9" i="56"/>
  <c r="D10" i="56"/>
  <c r="D11" i="56"/>
  <c r="D12" i="56"/>
  <c r="D13" i="56"/>
  <c r="D14" i="56"/>
  <c r="D7" i="56"/>
  <c r="F16" i="6"/>
  <c r="F12" i="6"/>
  <c r="F25" i="97"/>
  <c r="D19" i="82"/>
  <c r="B19" i="82"/>
  <c r="C19" i="82"/>
  <c r="E19" i="82"/>
  <c r="F19" i="82"/>
  <c r="B20" i="82"/>
  <c r="C20" i="82"/>
  <c r="D20" i="82"/>
  <c r="E20" i="82"/>
  <c r="F20" i="82"/>
  <c r="B21" i="82"/>
  <c r="C21" i="82"/>
  <c r="D21" i="82"/>
  <c r="E21" i="82"/>
  <c r="F21" i="82"/>
  <c r="B22" i="82"/>
  <c r="C22" i="82"/>
  <c r="D22" i="82"/>
  <c r="E22" i="82"/>
  <c r="F22" i="82"/>
  <c r="B23" i="82"/>
  <c r="C23" i="82"/>
  <c r="D23" i="82"/>
  <c r="E23" i="82"/>
  <c r="F23" i="82"/>
  <c r="B24" i="82"/>
  <c r="C24" i="82"/>
  <c r="D24" i="82"/>
  <c r="E24" i="82"/>
  <c r="F24" i="82"/>
  <c r="B25" i="82"/>
  <c r="C25" i="82"/>
  <c r="D25" i="82"/>
  <c r="E25" i="82"/>
  <c r="F25" i="82"/>
  <c r="C18" i="82"/>
  <c r="D18" i="82"/>
  <c r="E18" i="82"/>
  <c r="F18" i="82"/>
  <c r="C8" i="89"/>
  <c r="D8" i="89"/>
  <c r="F8" i="89"/>
  <c r="G8" i="89"/>
  <c r="H8" i="89"/>
  <c r="I8" i="89"/>
  <c r="J8" i="89"/>
  <c r="C9" i="89"/>
  <c r="D9" i="89"/>
  <c r="F9" i="89"/>
  <c r="G9" i="89"/>
  <c r="H9" i="89"/>
  <c r="I9" i="89"/>
  <c r="J9" i="89"/>
  <c r="C10" i="89"/>
  <c r="D10" i="89"/>
  <c r="F10" i="89"/>
  <c r="G10" i="89"/>
  <c r="H10" i="89"/>
  <c r="I10" i="89"/>
  <c r="J10" i="89"/>
  <c r="C11" i="89"/>
  <c r="D11" i="89"/>
  <c r="F11" i="89"/>
  <c r="G11" i="89"/>
  <c r="H11" i="89"/>
  <c r="I11" i="89"/>
  <c r="J11" i="89"/>
  <c r="C12" i="89"/>
  <c r="D12" i="89"/>
  <c r="F12" i="89"/>
  <c r="G12" i="89"/>
  <c r="H12" i="89"/>
  <c r="I12" i="89"/>
  <c r="J12" i="89"/>
  <c r="C13" i="89"/>
  <c r="D13" i="89"/>
  <c r="F13" i="89"/>
  <c r="G13" i="89"/>
  <c r="H13" i="89"/>
  <c r="I13" i="89"/>
  <c r="J13" i="89"/>
  <c r="C14" i="89"/>
  <c r="D14" i="89"/>
  <c r="F14" i="89"/>
  <c r="G14" i="89"/>
  <c r="H14" i="89"/>
  <c r="I14" i="89"/>
  <c r="J14" i="89"/>
  <c r="C15" i="89"/>
  <c r="D15" i="89"/>
  <c r="F15" i="89"/>
  <c r="G15" i="89"/>
  <c r="H15" i="89"/>
  <c r="I15" i="89"/>
  <c r="J15" i="89"/>
  <c r="C16" i="89"/>
  <c r="D16" i="89"/>
  <c r="F16" i="89"/>
  <c r="G16" i="89"/>
  <c r="H16" i="89"/>
  <c r="I16" i="89"/>
  <c r="J16" i="89"/>
  <c r="C17" i="89"/>
  <c r="D17" i="89"/>
  <c r="F17" i="89"/>
  <c r="G17" i="89"/>
  <c r="H17" i="89"/>
  <c r="I17" i="89"/>
  <c r="J17" i="89"/>
  <c r="C18" i="89"/>
  <c r="D18" i="89"/>
  <c r="D22" i="89" s="1"/>
  <c r="F18" i="89"/>
  <c r="G18" i="89"/>
  <c r="H18" i="89"/>
  <c r="I18" i="89"/>
  <c r="J18" i="89"/>
  <c r="C19" i="89"/>
  <c r="D19" i="89"/>
  <c r="F19" i="89"/>
  <c r="G19" i="89"/>
  <c r="H19" i="89"/>
  <c r="I19" i="89"/>
  <c r="J19" i="89"/>
  <c r="C20" i="89"/>
  <c r="D20" i="89"/>
  <c r="F20" i="89"/>
  <c r="G20" i="89"/>
  <c r="H20" i="89"/>
  <c r="I20" i="89"/>
  <c r="J20" i="89"/>
  <c r="C21" i="89"/>
  <c r="D21" i="89"/>
  <c r="F21" i="89"/>
  <c r="G21" i="89"/>
  <c r="H21" i="89"/>
  <c r="I21" i="89"/>
  <c r="J21" i="89"/>
  <c r="E22" i="89"/>
  <c r="F22" i="89"/>
  <c r="G22" i="89"/>
  <c r="H22" i="89"/>
  <c r="I22" i="89"/>
  <c r="J22" i="89"/>
  <c r="B21" i="89"/>
  <c r="B20" i="89"/>
  <c r="B19" i="89"/>
  <c r="B18" i="89"/>
  <c r="B17" i="89"/>
  <c r="B16" i="89"/>
  <c r="B15" i="89"/>
  <c r="B14" i="89"/>
  <c r="B13" i="89"/>
  <c r="B12" i="89"/>
  <c r="B11" i="89"/>
  <c r="B10" i="89"/>
  <c r="B9" i="89"/>
  <c r="B8" i="89"/>
  <c r="B30" i="91"/>
  <c r="C30" i="91"/>
  <c r="D30" i="91"/>
  <c r="F30" i="91"/>
  <c r="G30" i="91"/>
  <c r="H30" i="91"/>
  <c r="I30" i="91"/>
  <c r="J30" i="91"/>
  <c r="B31" i="91"/>
  <c r="C31" i="91"/>
  <c r="D31" i="91"/>
  <c r="F31" i="91"/>
  <c r="G31" i="91"/>
  <c r="H31" i="91"/>
  <c r="I31" i="91"/>
  <c r="J31" i="91"/>
  <c r="B32" i="91"/>
  <c r="C32" i="91"/>
  <c r="D32" i="91"/>
  <c r="F32" i="91"/>
  <c r="G32" i="91"/>
  <c r="H32" i="91"/>
  <c r="I32" i="91"/>
  <c r="J32" i="91"/>
  <c r="B33" i="91"/>
  <c r="C33" i="91"/>
  <c r="D33" i="91"/>
  <c r="F33" i="91"/>
  <c r="G33" i="91"/>
  <c r="H33" i="91"/>
  <c r="I33" i="91"/>
  <c r="J33" i="91"/>
  <c r="B34" i="91"/>
  <c r="C34" i="91"/>
  <c r="D34" i="91"/>
  <c r="F34" i="91"/>
  <c r="G34" i="91"/>
  <c r="H34" i="91"/>
  <c r="I34" i="91"/>
  <c r="J34" i="91"/>
  <c r="B35" i="91"/>
  <c r="C35" i="91"/>
  <c r="D35" i="91"/>
  <c r="F35" i="91"/>
  <c r="G35" i="91"/>
  <c r="H35" i="91"/>
  <c r="I35" i="91"/>
  <c r="J35" i="91"/>
  <c r="B36" i="91"/>
  <c r="C36" i="91"/>
  <c r="D36" i="91"/>
  <c r="F36" i="91"/>
  <c r="G36" i="91"/>
  <c r="H36" i="91"/>
  <c r="I36" i="91"/>
  <c r="J36" i="91"/>
  <c r="B37" i="91"/>
  <c r="C37" i="91"/>
  <c r="D37" i="91"/>
  <c r="F37" i="91"/>
  <c r="G37" i="91"/>
  <c r="H37" i="91"/>
  <c r="I37" i="91"/>
  <c r="J37" i="91"/>
  <c r="B38" i="91"/>
  <c r="C38" i="91"/>
  <c r="D38" i="91"/>
  <c r="F38" i="91"/>
  <c r="G38" i="91"/>
  <c r="H38" i="91"/>
  <c r="I38" i="91"/>
  <c r="J38" i="91"/>
  <c r="B39" i="91"/>
  <c r="C39" i="91"/>
  <c r="D39" i="91"/>
  <c r="F39" i="91"/>
  <c r="G39" i="91"/>
  <c r="H39" i="91"/>
  <c r="I39" i="91"/>
  <c r="J39" i="91"/>
  <c r="B40" i="91"/>
  <c r="C40" i="91"/>
  <c r="D40" i="91"/>
  <c r="F40" i="91"/>
  <c r="G40" i="91"/>
  <c r="H40" i="91"/>
  <c r="I40" i="91"/>
  <c r="J40" i="91"/>
  <c r="B41" i="91"/>
  <c r="C41" i="91"/>
  <c r="D41" i="91"/>
  <c r="F41" i="91"/>
  <c r="G41" i="91"/>
  <c r="H41" i="91"/>
  <c r="I41" i="91"/>
  <c r="J41" i="91"/>
  <c r="B42" i="91"/>
  <c r="C42" i="91"/>
  <c r="D42" i="91"/>
  <c r="F42" i="91"/>
  <c r="G42" i="91"/>
  <c r="H42" i="91"/>
  <c r="I42" i="91"/>
  <c r="J42" i="91"/>
  <c r="B43" i="91"/>
  <c r="C43" i="91"/>
  <c r="D43" i="91"/>
  <c r="F43" i="91"/>
  <c r="G43" i="91"/>
  <c r="H43" i="91"/>
  <c r="I43" i="91"/>
  <c r="J43" i="91"/>
  <c r="B44" i="91"/>
  <c r="C44" i="91"/>
  <c r="D44" i="91"/>
  <c r="F44" i="91"/>
  <c r="G44" i="91"/>
  <c r="H44" i="91"/>
  <c r="I44" i="91"/>
  <c r="J44" i="91"/>
  <c r="B45" i="91"/>
  <c r="C45" i="91"/>
  <c r="D45" i="91"/>
  <c r="F45" i="91"/>
  <c r="G45" i="91"/>
  <c r="H45" i="91"/>
  <c r="I45" i="91"/>
  <c r="J45" i="91"/>
  <c r="B46" i="91"/>
  <c r="C46" i="91"/>
  <c r="D46" i="91"/>
  <c r="F46" i="91"/>
  <c r="G46" i="91"/>
  <c r="H46" i="91"/>
  <c r="I46" i="91"/>
  <c r="J46" i="91"/>
  <c r="C29" i="91"/>
  <c r="D29" i="91"/>
  <c r="F29" i="91"/>
  <c r="G29" i="91"/>
  <c r="H29" i="91"/>
  <c r="I29" i="91"/>
  <c r="J29" i="91"/>
  <c r="B29" i="91"/>
  <c r="C8" i="47"/>
  <c r="D8" i="47"/>
  <c r="F8" i="47"/>
  <c r="G8" i="47"/>
  <c r="H8" i="47"/>
  <c r="I8" i="47"/>
  <c r="J8" i="47"/>
  <c r="C9" i="47"/>
  <c r="D9" i="47"/>
  <c r="F9" i="47"/>
  <c r="G9" i="47"/>
  <c r="H9" i="47"/>
  <c r="I9" i="47"/>
  <c r="J9" i="47"/>
  <c r="C10" i="47"/>
  <c r="D10" i="47"/>
  <c r="F10" i="47"/>
  <c r="G10" i="47"/>
  <c r="H10" i="47"/>
  <c r="I10" i="47"/>
  <c r="J10" i="47"/>
  <c r="C11" i="47"/>
  <c r="D11" i="47"/>
  <c r="F11" i="47"/>
  <c r="G11" i="47"/>
  <c r="H11" i="47"/>
  <c r="I11" i="47"/>
  <c r="J11" i="47"/>
  <c r="C12" i="47"/>
  <c r="D12" i="47"/>
  <c r="F12" i="47"/>
  <c r="G12" i="47"/>
  <c r="H12" i="47"/>
  <c r="I12" i="47"/>
  <c r="J12" i="47"/>
  <c r="C13" i="47"/>
  <c r="D13" i="47"/>
  <c r="F13" i="47"/>
  <c r="G13" i="47"/>
  <c r="H13" i="47"/>
  <c r="I13" i="47"/>
  <c r="J13" i="47"/>
  <c r="C14" i="47"/>
  <c r="D14" i="47"/>
  <c r="F14" i="47"/>
  <c r="G14" i="47"/>
  <c r="H14" i="47"/>
  <c r="I14" i="47"/>
  <c r="J14" i="47"/>
  <c r="C15" i="47"/>
  <c r="D15" i="47"/>
  <c r="F15" i="47"/>
  <c r="G15" i="47"/>
  <c r="H15" i="47"/>
  <c r="I15" i="47"/>
  <c r="J15" i="47"/>
  <c r="C16" i="47"/>
  <c r="D16" i="47"/>
  <c r="F16" i="47"/>
  <c r="G16" i="47"/>
  <c r="H16" i="47"/>
  <c r="I16" i="47"/>
  <c r="J16" i="47"/>
  <c r="C17" i="47"/>
  <c r="D17" i="47"/>
  <c r="F17" i="47"/>
  <c r="G17" i="47"/>
  <c r="H17" i="47"/>
  <c r="I17" i="47"/>
  <c r="J17" i="47"/>
  <c r="C18" i="47"/>
  <c r="D18" i="47"/>
  <c r="F18" i="47"/>
  <c r="G18" i="47"/>
  <c r="H18" i="47"/>
  <c r="I18" i="47"/>
  <c r="J18" i="47"/>
  <c r="C19" i="47"/>
  <c r="D19" i="47"/>
  <c r="F19" i="47"/>
  <c r="G19" i="47"/>
  <c r="H19" i="47"/>
  <c r="I19" i="47"/>
  <c r="J19" i="47"/>
  <c r="C20" i="47"/>
  <c r="D20" i="47"/>
  <c r="F20" i="47"/>
  <c r="G20" i="47"/>
  <c r="H20" i="47"/>
  <c r="I20" i="47"/>
  <c r="J20" i="47"/>
  <c r="C21" i="47"/>
  <c r="D21" i="47"/>
  <c r="F21" i="47"/>
  <c r="G21" i="47"/>
  <c r="H21" i="47"/>
  <c r="I21" i="47"/>
  <c r="J21" i="47"/>
  <c r="C22" i="47"/>
  <c r="D22" i="47"/>
  <c r="F22" i="47"/>
  <c r="G22" i="47"/>
  <c r="H22" i="47"/>
  <c r="I22" i="47"/>
  <c r="J22" i="47"/>
  <c r="C23" i="47"/>
  <c r="D23" i="47"/>
  <c r="F23" i="47"/>
  <c r="G23" i="47"/>
  <c r="H23" i="47"/>
  <c r="I23" i="47"/>
  <c r="J23" i="47"/>
  <c r="C24" i="47"/>
  <c r="C27" i="47" s="1"/>
  <c r="D24" i="47"/>
  <c r="F24" i="47"/>
  <c r="G24" i="47"/>
  <c r="G27" i="47" s="1"/>
  <c r="H24" i="47"/>
  <c r="I24" i="47"/>
  <c r="I27" i="47" s="1"/>
  <c r="J24" i="47"/>
  <c r="B23" i="47"/>
  <c r="B22" i="47"/>
  <c r="B21" i="47"/>
  <c r="B20" i="47"/>
  <c r="B19" i="47"/>
  <c r="B18" i="47"/>
  <c r="B17" i="47"/>
  <c r="B16" i="47"/>
  <c r="B15" i="47"/>
  <c r="B14" i="47"/>
  <c r="B13" i="47"/>
  <c r="B12" i="47"/>
  <c r="B11" i="47"/>
  <c r="B10" i="47"/>
  <c r="B9" i="47"/>
  <c r="B38" i="90"/>
  <c r="C38" i="90"/>
  <c r="D38" i="90"/>
  <c r="F38" i="90"/>
  <c r="G38" i="90"/>
  <c r="H38" i="90"/>
  <c r="I38" i="90"/>
  <c r="J38" i="90"/>
  <c r="B39" i="90"/>
  <c r="C39" i="90"/>
  <c r="D39" i="90"/>
  <c r="F39" i="90"/>
  <c r="G39" i="90"/>
  <c r="H39" i="90"/>
  <c r="I39" i="90"/>
  <c r="J39" i="90"/>
  <c r="B40" i="90"/>
  <c r="C40" i="90"/>
  <c r="D40" i="90"/>
  <c r="F40" i="90"/>
  <c r="G40" i="90"/>
  <c r="H40" i="90"/>
  <c r="I40" i="90"/>
  <c r="J40" i="90"/>
  <c r="B41" i="90"/>
  <c r="C41" i="90"/>
  <c r="D41" i="90"/>
  <c r="F41" i="90"/>
  <c r="G41" i="90"/>
  <c r="H41" i="90"/>
  <c r="I41" i="90"/>
  <c r="J41" i="90"/>
  <c r="B42" i="90"/>
  <c r="C42" i="90"/>
  <c r="D42" i="90"/>
  <c r="F42" i="90"/>
  <c r="G42" i="90"/>
  <c r="H42" i="90"/>
  <c r="I42" i="90"/>
  <c r="J42" i="90"/>
  <c r="B43" i="90"/>
  <c r="C43" i="90"/>
  <c r="D43" i="90"/>
  <c r="F43" i="90"/>
  <c r="G43" i="90"/>
  <c r="H43" i="90"/>
  <c r="I43" i="90"/>
  <c r="J43" i="90"/>
  <c r="B44" i="90"/>
  <c r="C44" i="90"/>
  <c r="D44" i="90"/>
  <c r="F44" i="90"/>
  <c r="G44" i="90"/>
  <c r="H44" i="90"/>
  <c r="I44" i="90"/>
  <c r="J44" i="90"/>
  <c r="B45" i="90"/>
  <c r="C45" i="90"/>
  <c r="D45" i="90"/>
  <c r="F45" i="90"/>
  <c r="G45" i="90"/>
  <c r="H45" i="90"/>
  <c r="I45" i="90"/>
  <c r="J45" i="90"/>
  <c r="B46" i="90"/>
  <c r="C46" i="90"/>
  <c r="D46" i="90"/>
  <c r="F46" i="90"/>
  <c r="G46" i="90"/>
  <c r="H46" i="90"/>
  <c r="I46" i="90"/>
  <c r="J46" i="90"/>
  <c r="B47" i="90"/>
  <c r="C47" i="90"/>
  <c r="D47" i="90"/>
  <c r="F47" i="90"/>
  <c r="G47" i="90"/>
  <c r="H47" i="90"/>
  <c r="I47" i="90"/>
  <c r="J47" i="90"/>
  <c r="B48" i="90"/>
  <c r="C48" i="90"/>
  <c r="D48" i="90"/>
  <c r="F48" i="90"/>
  <c r="G48" i="90"/>
  <c r="H48" i="90"/>
  <c r="I48" i="90"/>
  <c r="J48" i="90"/>
  <c r="B49" i="90"/>
  <c r="C49" i="90"/>
  <c r="D49" i="90"/>
  <c r="F49" i="90"/>
  <c r="G49" i="90"/>
  <c r="H49" i="90"/>
  <c r="I49" i="90"/>
  <c r="J49" i="90"/>
  <c r="B50" i="90"/>
  <c r="C50" i="90"/>
  <c r="D50" i="90"/>
  <c r="F50" i="90"/>
  <c r="G50" i="90"/>
  <c r="H50" i="90"/>
  <c r="I50" i="90"/>
  <c r="J50" i="90"/>
  <c r="B51" i="90"/>
  <c r="C51" i="90"/>
  <c r="D51" i="90"/>
  <c r="F51" i="90"/>
  <c r="G51" i="90"/>
  <c r="H51" i="90"/>
  <c r="I51" i="90"/>
  <c r="J51" i="90"/>
  <c r="B52" i="90"/>
  <c r="C52" i="90"/>
  <c r="D52" i="90"/>
  <c r="F52" i="90"/>
  <c r="G52" i="90"/>
  <c r="H52" i="90"/>
  <c r="I52" i="90"/>
  <c r="J52" i="90"/>
  <c r="B53" i="90"/>
  <c r="C53" i="90"/>
  <c r="D53" i="90"/>
  <c r="F53" i="90"/>
  <c r="G53" i="90"/>
  <c r="H53" i="90"/>
  <c r="I53" i="90"/>
  <c r="J53" i="90"/>
  <c r="B54" i="90"/>
  <c r="C54" i="90"/>
  <c r="D54" i="90"/>
  <c r="F54" i="90"/>
  <c r="G54" i="90"/>
  <c r="H54" i="90"/>
  <c r="I54" i="90"/>
  <c r="J54" i="90"/>
  <c r="B55" i="90"/>
  <c r="C55" i="90"/>
  <c r="D55" i="90"/>
  <c r="F55" i="90"/>
  <c r="G55" i="90"/>
  <c r="H55" i="90"/>
  <c r="I55" i="90"/>
  <c r="J55" i="90"/>
  <c r="B56" i="90"/>
  <c r="C56" i="90"/>
  <c r="D56" i="90"/>
  <c r="F56" i="90"/>
  <c r="G56" i="90"/>
  <c r="H56" i="90"/>
  <c r="I56" i="90"/>
  <c r="J56" i="90"/>
  <c r="B57" i="90"/>
  <c r="C57" i="90"/>
  <c r="D57" i="90"/>
  <c r="F57" i="90"/>
  <c r="G57" i="90"/>
  <c r="I57" i="90"/>
  <c r="J57" i="90"/>
  <c r="B58" i="90"/>
  <c r="C58" i="90"/>
  <c r="D58" i="90"/>
  <c r="F58" i="90"/>
  <c r="G58" i="90"/>
  <c r="H58" i="90"/>
  <c r="I58" i="90"/>
  <c r="J58" i="90"/>
  <c r="B59" i="90"/>
  <c r="C59" i="90"/>
  <c r="D59" i="90"/>
  <c r="F59" i="90"/>
  <c r="G59" i="90"/>
  <c r="H59" i="90"/>
  <c r="I59" i="90"/>
  <c r="J59" i="90"/>
  <c r="B60" i="90"/>
  <c r="C60" i="90"/>
  <c r="D60" i="90"/>
  <c r="F60" i="90"/>
  <c r="G60" i="90"/>
  <c r="H60" i="90"/>
  <c r="I60" i="90"/>
  <c r="J60" i="90"/>
  <c r="B61" i="90"/>
  <c r="C61" i="90"/>
  <c r="D61" i="90"/>
  <c r="F61" i="90"/>
  <c r="G61" i="90"/>
  <c r="H61" i="90"/>
  <c r="I61" i="90"/>
  <c r="J61" i="90"/>
  <c r="B62" i="90"/>
  <c r="C62" i="90"/>
  <c r="D62" i="90"/>
  <c r="F62" i="90"/>
  <c r="G62" i="90"/>
  <c r="H62" i="90"/>
  <c r="I62" i="90"/>
  <c r="J62" i="90"/>
  <c r="C37" i="90"/>
  <c r="D37" i="90"/>
  <c r="F37" i="90"/>
  <c r="G37" i="90"/>
  <c r="H37" i="90"/>
  <c r="I37" i="90"/>
  <c r="J37" i="90"/>
  <c r="D8" i="74"/>
  <c r="D9" i="74"/>
  <c r="D10" i="74"/>
  <c r="D11" i="74"/>
  <c r="B17" i="73"/>
  <c r="B18" i="73"/>
  <c r="C18" i="73"/>
  <c r="D18" i="73"/>
  <c r="E18" i="73"/>
  <c r="F18" i="73"/>
  <c r="B19" i="73"/>
  <c r="C19" i="73"/>
  <c r="D19" i="73"/>
  <c r="E19" i="73"/>
  <c r="F19" i="73"/>
  <c r="B20" i="73"/>
  <c r="C20" i="73"/>
  <c r="D20" i="73"/>
  <c r="E20" i="73"/>
  <c r="F20" i="73"/>
  <c r="B21" i="73"/>
  <c r="C21" i="73"/>
  <c r="D21" i="73"/>
  <c r="E21" i="73"/>
  <c r="F21" i="73"/>
  <c r="B22" i="73"/>
  <c r="C22" i="73"/>
  <c r="D22" i="73"/>
  <c r="E22" i="73"/>
  <c r="F22" i="73"/>
  <c r="B23" i="73"/>
  <c r="C23" i="73"/>
  <c r="D23" i="73"/>
  <c r="E23" i="73"/>
  <c r="F23" i="73"/>
  <c r="B24" i="73"/>
  <c r="C24" i="73"/>
  <c r="D24" i="73"/>
  <c r="E24" i="73"/>
  <c r="F24" i="73"/>
  <c r="C17" i="73"/>
  <c r="D17" i="73"/>
  <c r="E17" i="73"/>
  <c r="F17" i="73"/>
  <c r="G17" i="72"/>
  <c r="H17" i="72"/>
  <c r="I17" i="72"/>
  <c r="G18" i="72"/>
  <c r="H18" i="72"/>
  <c r="I18" i="72"/>
  <c r="G19" i="72"/>
  <c r="H19" i="72"/>
  <c r="I19" i="72"/>
  <c r="G20" i="72"/>
  <c r="H20" i="72"/>
  <c r="I20" i="72"/>
  <c r="H16" i="72"/>
  <c r="I16" i="72"/>
  <c r="G16" i="72"/>
  <c r="B18" i="72"/>
  <c r="C18" i="72"/>
  <c r="D18" i="72"/>
  <c r="B19" i="72"/>
  <c r="C19" i="72"/>
  <c r="D19" i="72"/>
  <c r="B20" i="72"/>
  <c r="C20" i="72"/>
  <c r="D20" i="72"/>
  <c r="C17" i="72"/>
  <c r="D17" i="72"/>
  <c r="B17" i="72"/>
  <c r="G20" i="70"/>
  <c r="H20" i="70"/>
  <c r="I20" i="70"/>
  <c r="G21" i="70"/>
  <c r="H21" i="70"/>
  <c r="I21" i="70"/>
  <c r="G22" i="70"/>
  <c r="H22" i="70"/>
  <c r="I22" i="70"/>
  <c r="G23" i="70"/>
  <c r="H23" i="70"/>
  <c r="I23" i="70"/>
  <c r="G24" i="70"/>
  <c r="H24" i="70"/>
  <c r="I24" i="70"/>
  <c r="G25" i="70"/>
  <c r="H25" i="70"/>
  <c r="I25" i="70"/>
  <c r="G26" i="70"/>
  <c r="H26" i="70"/>
  <c r="I26" i="70"/>
  <c r="H19" i="70"/>
  <c r="I19" i="70"/>
  <c r="G19" i="70"/>
  <c r="B20" i="70"/>
  <c r="C20" i="70"/>
  <c r="D20" i="70"/>
  <c r="B21" i="70"/>
  <c r="C21" i="70"/>
  <c r="D21" i="70"/>
  <c r="B22" i="70"/>
  <c r="C22" i="70"/>
  <c r="D22" i="70"/>
  <c r="B23" i="70"/>
  <c r="C23" i="70"/>
  <c r="D23" i="70"/>
  <c r="B24" i="70"/>
  <c r="C24" i="70"/>
  <c r="D24" i="70"/>
  <c r="B25" i="70"/>
  <c r="C25" i="70"/>
  <c r="D25" i="70"/>
  <c r="B26" i="70"/>
  <c r="C26" i="70"/>
  <c r="D26" i="70"/>
  <c r="C19" i="70"/>
  <c r="D19" i="70"/>
  <c r="C22" i="89" l="1"/>
  <c r="C37" i="89" s="1"/>
  <c r="I42" i="47"/>
  <c r="G42" i="47"/>
  <c r="C42" i="47"/>
  <c r="I41" i="47"/>
  <c r="G41" i="47"/>
  <c r="C41" i="47"/>
  <c r="I40" i="47"/>
  <c r="G40" i="47"/>
  <c r="C40" i="47"/>
  <c r="I39" i="47"/>
  <c r="G39" i="47"/>
  <c r="C39" i="47"/>
  <c r="I38" i="47"/>
  <c r="G38" i="47"/>
  <c r="C38" i="47"/>
  <c r="I37" i="47"/>
  <c r="G37" i="47"/>
  <c r="C37" i="47"/>
  <c r="I36" i="47"/>
  <c r="G36" i="47"/>
  <c r="C36" i="47"/>
  <c r="I35" i="47"/>
  <c r="G35" i="47"/>
  <c r="C35" i="47"/>
  <c r="I34" i="47"/>
  <c r="G34" i="47"/>
  <c r="C34" i="47"/>
  <c r="I33" i="47"/>
  <c r="G33" i="47"/>
  <c r="C33" i="47"/>
  <c r="I32" i="47"/>
  <c r="G32" i="47"/>
  <c r="C32" i="47"/>
  <c r="I31" i="47"/>
  <c r="G31" i="47"/>
  <c r="C31" i="47"/>
  <c r="I30" i="47"/>
  <c r="G30" i="47"/>
  <c r="C30" i="47"/>
  <c r="I29" i="47"/>
  <c r="G29" i="47"/>
  <c r="C29" i="47"/>
  <c r="I28" i="47"/>
  <c r="G28" i="47"/>
  <c r="C28" i="47"/>
  <c r="I38" i="89"/>
  <c r="G38" i="89"/>
  <c r="C38" i="89"/>
  <c r="I37" i="89"/>
  <c r="G37" i="89"/>
  <c r="I36" i="89"/>
  <c r="G36" i="89"/>
  <c r="C36" i="89"/>
  <c r="I35" i="89"/>
  <c r="G35" i="89"/>
  <c r="I34" i="89"/>
  <c r="G34" i="89"/>
  <c r="C34" i="89"/>
  <c r="I33" i="89"/>
  <c r="G33" i="89"/>
  <c r="I32" i="89"/>
  <c r="G32" i="89"/>
  <c r="C32" i="89"/>
  <c r="I31" i="89"/>
  <c r="G31" i="89"/>
  <c r="I30" i="89"/>
  <c r="G30" i="89"/>
  <c r="C30" i="89"/>
  <c r="I29" i="89"/>
  <c r="G29" i="89"/>
  <c r="I28" i="89"/>
  <c r="G28" i="89"/>
  <c r="C28" i="89"/>
  <c r="I27" i="89"/>
  <c r="G27" i="89"/>
  <c r="I26" i="89"/>
  <c r="G26" i="89"/>
  <c r="C26" i="89"/>
  <c r="I25" i="89"/>
  <c r="G25" i="89"/>
  <c r="J42" i="47"/>
  <c r="H42" i="47"/>
  <c r="F42" i="47"/>
  <c r="D42" i="47"/>
  <c r="J41" i="47"/>
  <c r="H41" i="47"/>
  <c r="F41" i="47"/>
  <c r="D41" i="47"/>
  <c r="J40" i="47"/>
  <c r="H40" i="47"/>
  <c r="F40" i="47"/>
  <c r="D40" i="47"/>
  <c r="J39" i="47"/>
  <c r="H39" i="47"/>
  <c r="F39" i="47"/>
  <c r="D39" i="47"/>
  <c r="J38" i="47"/>
  <c r="H38" i="47"/>
  <c r="F38" i="47"/>
  <c r="D38" i="47"/>
  <c r="J37" i="47"/>
  <c r="H37" i="47"/>
  <c r="F37" i="47"/>
  <c r="D37" i="47"/>
  <c r="J36" i="47"/>
  <c r="H36" i="47"/>
  <c r="F36" i="47"/>
  <c r="D36" i="47"/>
  <c r="J35" i="47"/>
  <c r="H35" i="47"/>
  <c r="F35" i="47"/>
  <c r="D35" i="47"/>
  <c r="J34" i="47"/>
  <c r="H34" i="47"/>
  <c r="F34" i="47"/>
  <c r="D34" i="47"/>
  <c r="J33" i="47"/>
  <c r="H33" i="47"/>
  <c r="F33" i="47"/>
  <c r="D33" i="47"/>
  <c r="J32" i="47"/>
  <c r="H32" i="47"/>
  <c r="F32" i="47"/>
  <c r="D32" i="47"/>
  <c r="J31" i="47"/>
  <c r="H31" i="47"/>
  <c r="F31" i="47"/>
  <c r="D31" i="47"/>
  <c r="J30" i="47"/>
  <c r="H30" i="47"/>
  <c r="F30" i="47"/>
  <c r="D30" i="47"/>
  <c r="J29" i="47"/>
  <c r="H29" i="47"/>
  <c r="F29" i="47"/>
  <c r="D29" i="47"/>
  <c r="J28" i="47"/>
  <c r="H28" i="47"/>
  <c r="F28" i="47"/>
  <c r="D28" i="47"/>
  <c r="J27" i="47"/>
  <c r="H27" i="47"/>
  <c r="F27" i="47"/>
  <c r="D27" i="47"/>
  <c r="B22" i="89"/>
  <c r="B28" i="89" s="1"/>
  <c r="J38" i="89"/>
  <c r="H38" i="89"/>
  <c r="F38" i="89"/>
  <c r="D38" i="89"/>
  <c r="J37" i="89"/>
  <c r="H37" i="89"/>
  <c r="F37" i="89"/>
  <c r="D37" i="89"/>
  <c r="J36" i="89"/>
  <c r="H36" i="89"/>
  <c r="F36" i="89"/>
  <c r="D36" i="89"/>
  <c r="J35" i="89"/>
  <c r="H35" i="89"/>
  <c r="F35" i="89"/>
  <c r="D35" i="89"/>
  <c r="J34" i="89"/>
  <c r="H34" i="89"/>
  <c r="F34" i="89"/>
  <c r="D34" i="89"/>
  <c r="J33" i="89"/>
  <c r="H33" i="89"/>
  <c r="F33" i="89"/>
  <c r="D33" i="89"/>
  <c r="J32" i="89"/>
  <c r="H32" i="89"/>
  <c r="F32" i="89"/>
  <c r="D32" i="89"/>
  <c r="J31" i="89"/>
  <c r="H31" i="89"/>
  <c r="F31" i="89"/>
  <c r="D31" i="89"/>
  <c r="J30" i="89"/>
  <c r="H30" i="89"/>
  <c r="F30" i="89"/>
  <c r="D30" i="89"/>
  <c r="J29" i="89"/>
  <c r="H29" i="89"/>
  <c r="F29" i="89"/>
  <c r="D29" i="89"/>
  <c r="J28" i="89"/>
  <c r="H28" i="89"/>
  <c r="F28" i="89"/>
  <c r="D28" i="89"/>
  <c r="J27" i="89"/>
  <c r="H27" i="89"/>
  <c r="F27" i="89"/>
  <c r="D27" i="89"/>
  <c r="J26" i="89"/>
  <c r="H26" i="89"/>
  <c r="F26" i="89"/>
  <c r="D26" i="89"/>
  <c r="J25" i="89"/>
  <c r="H25" i="89"/>
  <c r="F25" i="89"/>
  <c r="D25" i="89"/>
  <c r="B29" i="89"/>
  <c r="B31" i="89"/>
  <c r="B33" i="89"/>
  <c r="B35" i="89"/>
  <c r="B37" i="89"/>
  <c r="B24" i="47"/>
  <c r="B29" i="47" s="1"/>
  <c r="B25" i="89"/>
  <c r="D9" i="62"/>
  <c r="D10" i="62"/>
  <c r="D11" i="62"/>
  <c r="D12" i="62"/>
  <c r="D13" i="62"/>
  <c r="D14" i="62"/>
  <c r="D15" i="62"/>
  <c r="D16" i="62"/>
  <c r="D17" i="62"/>
  <c r="D19" i="62"/>
  <c r="D20" i="62"/>
  <c r="D21" i="62"/>
  <c r="D22" i="62"/>
  <c r="D23" i="62"/>
  <c r="D24" i="62"/>
  <c r="D25" i="62"/>
  <c r="D26" i="62"/>
  <c r="D27" i="62"/>
  <c r="D28" i="62"/>
  <c r="D30" i="62"/>
  <c r="D31" i="62"/>
  <c r="D32" i="62"/>
  <c r="D33" i="62"/>
  <c r="D34" i="62"/>
  <c r="D35" i="62"/>
  <c r="D36" i="62"/>
  <c r="D37" i="62"/>
  <c r="D38" i="62"/>
  <c r="D39" i="62"/>
  <c r="D41" i="62"/>
  <c r="D42" i="62"/>
  <c r="D43" i="62"/>
  <c r="D44" i="62"/>
  <c r="D45" i="62"/>
  <c r="D46" i="62"/>
  <c r="D47" i="62"/>
  <c r="D48" i="62"/>
  <c r="D49" i="62"/>
  <c r="D50" i="62"/>
  <c r="D52" i="62"/>
  <c r="D53" i="62"/>
  <c r="D54" i="62"/>
  <c r="D55" i="62"/>
  <c r="D56" i="62"/>
  <c r="D57" i="62"/>
  <c r="D58" i="62"/>
  <c r="D59" i="62"/>
  <c r="D60" i="62"/>
  <c r="D61" i="62"/>
  <c r="D62" i="62"/>
  <c r="D8" i="62"/>
  <c r="D9" i="61"/>
  <c r="D10" i="61"/>
  <c r="D11" i="61"/>
  <c r="D12" i="61"/>
  <c r="D13" i="61"/>
  <c r="D14" i="61"/>
  <c r="D15" i="61"/>
  <c r="F9" i="6"/>
  <c r="F10" i="6"/>
  <c r="F11" i="6"/>
  <c r="F13" i="6"/>
  <c r="F14" i="6"/>
  <c r="F15" i="6"/>
  <c r="F17" i="6"/>
  <c r="F18" i="6"/>
  <c r="F19" i="6"/>
  <c r="F20" i="6"/>
  <c r="F21" i="6"/>
  <c r="F22" i="6"/>
  <c r="F23" i="6"/>
  <c r="F24" i="6"/>
  <c r="F25" i="6"/>
  <c r="F26" i="6"/>
  <c r="F27" i="6"/>
  <c r="F28" i="6"/>
  <c r="F29" i="6"/>
  <c r="F30" i="6"/>
  <c r="F31" i="6"/>
  <c r="D9" i="63"/>
  <c r="D10" i="63"/>
  <c r="D11" i="63"/>
  <c r="D12" i="63"/>
  <c r="D13" i="63"/>
  <c r="D14" i="63"/>
  <c r="D15" i="63"/>
  <c r="D16" i="63"/>
  <c r="D17" i="63"/>
  <c r="D19" i="63"/>
  <c r="D20" i="63"/>
  <c r="D21" i="63"/>
  <c r="D22" i="63"/>
  <c r="D23" i="63"/>
  <c r="D24" i="63"/>
  <c r="D25" i="63"/>
  <c r="D26" i="63"/>
  <c r="D27" i="63"/>
  <c r="D28" i="63"/>
  <c r="D30" i="63"/>
  <c r="D31" i="63"/>
  <c r="D32" i="63"/>
  <c r="D33" i="63"/>
  <c r="D34" i="63"/>
  <c r="D35" i="63"/>
  <c r="D36" i="63"/>
  <c r="D37" i="63"/>
  <c r="D38" i="63"/>
  <c r="D39" i="63"/>
  <c r="D41" i="63"/>
  <c r="D42" i="63"/>
  <c r="D43" i="63"/>
  <c r="D44" i="63"/>
  <c r="D45" i="63"/>
  <c r="D46" i="63"/>
  <c r="D47" i="63"/>
  <c r="D48" i="63"/>
  <c r="D49" i="63"/>
  <c r="D50" i="63"/>
  <c r="D52" i="63"/>
  <c r="D53" i="63"/>
  <c r="D54" i="63"/>
  <c r="D55" i="63"/>
  <c r="D56" i="63"/>
  <c r="D57" i="63"/>
  <c r="D58" i="63"/>
  <c r="D59" i="63"/>
  <c r="D60" i="63"/>
  <c r="D61" i="63"/>
  <c r="D62" i="63"/>
  <c r="D63" i="63"/>
  <c r="D10" i="64"/>
  <c r="D11" i="64"/>
  <c r="D12" i="64"/>
  <c r="D13" i="64"/>
  <c r="D14" i="64"/>
  <c r="D16" i="64"/>
  <c r="D17" i="64"/>
  <c r="D19" i="64"/>
  <c r="M29" i="91"/>
  <c r="N29" i="91"/>
  <c r="O29" i="91"/>
  <c r="P29" i="91"/>
  <c r="Q29" i="91"/>
  <c r="R29" i="91"/>
  <c r="S29" i="91"/>
  <c r="T29" i="91"/>
  <c r="M30" i="91"/>
  <c r="N30" i="91"/>
  <c r="O30" i="91"/>
  <c r="P30" i="91"/>
  <c r="Q30" i="91"/>
  <c r="R30" i="91"/>
  <c r="S30" i="91"/>
  <c r="T30" i="91"/>
  <c r="M31" i="91"/>
  <c r="N31" i="91"/>
  <c r="O31" i="91"/>
  <c r="P31" i="91"/>
  <c r="Q31" i="91"/>
  <c r="R31" i="91"/>
  <c r="S31" i="91"/>
  <c r="T31" i="91"/>
  <c r="M32" i="91"/>
  <c r="N32" i="91"/>
  <c r="O32" i="91"/>
  <c r="P32" i="91"/>
  <c r="Q32" i="91"/>
  <c r="R32" i="91"/>
  <c r="S32" i="91"/>
  <c r="T32" i="91"/>
  <c r="M33" i="91"/>
  <c r="N33" i="91"/>
  <c r="O33" i="91"/>
  <c r="P33" i="91"/>
  <c r="Q33" i="91"/>
  <c r="R33" i="91"/>
  <c r="S33" i="91"/>
  <c r="T33" i="91"/>
  <c r="M34" i="91"/>
  <c r="N34" i="91"/>
  <c r="O34" i="91"/>
  <c r="P34" i="91"/>
  <c r="Q34" i="91"/>
  <c r="R34" i="91"/>
  <c r="S34" i="91"/>
  <c r="T34" i="91"/>
  <c r="M35" i="91"/>
  <c r="N35" i="91"/>
  <c r="O35" i="91"/>
  <c r="P35" i="91"/>
  <c r="Q35" i="91"/>
  <c r="R35" i="91"/>
  <c r="S35" i="91"/>
  <c r="T35" i="91"/>
  <c r="M36" i="91"/>
  <c r="N36" i="91"/>
  <c r="O36" i="91"/>
  <c r="P36" i="91"/>
  <c r="Q36" i="91"/>
  <c r="R36" i="91"/>
  <c r="S36" i="91"/>
  <c r="T36" i="91"/>
  <c r="M37" i="91"/>
  <c r="N37" i="91"/>
  <c r="O37" i="91"/>
  <c r="P37" i="91"/>
  <c r="Q37" i="91"/>
  <c r="R37" i="91"/>
  <c r="S37" i="91"/>
  <c r="T37" i="91"/>
  <c r="M38" i="91"/>
  <c r="N38" i="91"/>
  <c r="O38" i="91"/>
  <c r="P38" i="91"/>
  <c r="Q38" i="91"/>
  <c r="R38" i="91"/>
  <c r="S38" i="91"/>
  <c r="T38" i="91"/>
  <c r="M39" i="91"/>
  <c r="N39" i="91"/>
  <c r="O39" i="91"/>
  <c r="P39" i="91"/>
  <c r="Q39" i="91"/>
  <c r="R39" i="91"/>
  <c r="S39" i="91"/>
  <c r="T39" i="91"/>
  <c r="M44" i="91"/>
  <c r="N44" i="91"/>
  <c r="O44" i="91"/>
  <c r="P44" i="91"/>
  <c r="Q44" i="91"/>
  <c r="R44" i="91"/>
  <c r="S44" i="91"/>
  <c r="T44" i="91"/>
  <c r="M45" i="91"/>
  <c r="N45" i="91"/>
  <c r="O45" i="91"/>
  <c r="P45" i="91"/>
  <c r="Q45" i="91"/>
  <c r="R45" i="91"/>
  <c r="S45" i="91"/>
  <c r="T45" i="91"/>
  <c r="M46" i="91"/>
  <c r="N46" i="91"/>
  <c r="O46" i="91"/>
  <c r="P46" i="91"/>
  <c r="Q46" i="91"/>
  <c r="R46" i="91"/>
  <c r="S46" i="91"/>
  <c r="T46" i="91"/>
  <c r="M47" i="91"/>
  <c r="N47" i="91"/>
  <c r="O47" i="91"/>
  <c r="P47" i="91"/>
  <c r="Q47" i="91"/>
  <c r="R47" i="91"/>
  <c r="S47" i="91"/>
  <c r="T47" i="91"/>
  <c r="M25" i="89"/>
  <c r="N25" i="89"/>
  <c r="O25" i="89"/>
  <c r="P25" i="89"/>
  <c r="Q25" i="89"/>
  <c r="R25" i="89"/>
  <c r="S25" i="89"/>
  <c r="T25" i="89"/>
  <c r="M26" i="89"/>
  <c r="N26" i="89"/>
  <c r="O26" i="89"/>
  <c r="P26" i="89"/>
  <c r="Q26" i="89"/>
  <c r="R26" i="89"/>
  <c r="S26" i="89"/>
  <c r="T26" i="89"/>
  <c r="M27" i="89"/>
  <c r="N27" i="89"/>
  <c r="O27" i="89"/>
  <c r="P27" i="89"/>
  <c r="Q27" i="89"/>
  <c r="R27" i="89"/>
  <c r="S27" i="89"/>
  <c r="T27" i="89"/>
  <c r="M28" i="89"/>
  <c r="N28" i="89"/>
  <c r="O28" i="89"/>
  <c r="P28" i="89"/>
  <c r="Q28" i="89"/>
  <c r="R28" i="89"/>
  <c r="S28" i="89"/>
  <c r="T28" i="89"/>
  <c r="M29" i="89"/>
  <c r="N29" i="89"/>
  <c r="O29" i="89"/>
  <c r="P29" i="89"/>
  <c r="Q29" i="89"/>
  <c r="R29" i="89"/>
  <c r="S29" i="89"/>
  <c r="T29" i="89"/>
  <c r="M30" i="89"/>
  <c r="N30" i="89"/>
  <c r="O30" i="89"/>
  <c r="P30" i="89"/>
  <c r="Q30" i="89"/>
  <c r="R30" i="89"/>
  <c r="S30" i="89"/>
  <c r="T30" i="89"/>
  <c r="M31" i="89"/>
  <c r="N31" i="89"/>
  <c r="O31" i="89"/>
  <c r="P31" i="89"/>
  <c r="Q31" i="89"/>
  <c r="R31" i="89"/>
  <c r="S31" i="89"/>
  <c r="T31" i="89"/>
  <c r="M32" i="89"/>
  <c r="N32" i="89"/>
  <c r="O32" i="89"/>
  <c r="P32" i="89"/>
  <c r="Q32" i="89"/>
  <c r="R32" i="89"/>
  <c r="S32" i="89"/>
  <c r="T32" i="89"/>
  <c r="M33" i="89"/>
  <c r="N33" i="89"/>
  <c r="O33" i="89"/>
  <c r="P33" i="89"/>
  <c r="Q33" i="89"/>
  <c r="R33" i="89"/>
  <c r="S33" i="89"/>
  <c r="T33" i="89"/>
  <c r="M34" i="89"/>
  <c r="N34" i="89"/>
  <c r="O34" i="89"/>
  <c r="P34" i="89"/>
  <c r="Q34" i="89"/>
  <c r="R34" i="89"/>
  <c r="S34" i="89"/>
  <c r="T34" i="89"/>
  <c r="M35" i="89"/>
  <c r="N35" i="89"/>
  <c r="O35" i="89"/>
  <c r="P35" i="89"/>
  <c r="Q35" i="89"/>
  <c r="R35" i="89"/>
  <c r="S35" i="89"/>
  <c r="T35" i="89"/>
  <c r="M36" i="89"/>
  <c r="N36" i="89"/>
  <c r="O36" i="89"/>
  <c r="P36" i="89"/>
  <c r="Q36" i="89"/>
  <c r="R36" i="89"/>
  <c r="S36" i="89"/>
  <c r="T36" i="89"/>
  <c r="M37" i="89"/>
  <c r="N37" i="89"/>
  <c r="O37" i="89"/>
  <c r="P37" i="89"/>
  <c r="Q37" i="89"/>
  <c r="R37" i="89"/>
  <c r="S37" i="89"/>
  <c r="T37" i="89"/>
  <c r="M38" i="89"/>
  <c r="N38" i="89"/>
  <c r="O38" i="89"/>
  <c r="P38" i="89"/>
  <c r="Q38" i="89"/>
  <c r="R38" i="89"/>
  <c r="S38" i="89"/>
  <c r="T38" i="89"/>
  <c r="M39" i="89"/>
  <c r="N39" i="89"/>
  <c r="O39" i="89"/>
  <c r="P39" i="89"/>
  <c r="Q39" i="89"/>
  <c r="R39" i="89"/>
  <c r="S39" i="89"/>
  <c r="T39" i="89"/>
  <c r="M37" i="90"/>
  <c r="N37" i="90"/>
  <c r="O37" i="90"/>
  <c r="P37" i="90"/>
  <c r="Q37" i="90"/>
  <c r="R37" i="90"/>
  <c r="S37" i="90"/>
  <c r="T37" i="90"/>
  <c r="M38" i="90"/>
  <c r="N38" i="90"/>
  <c r="O38" i="90"/>
  <c r="P38" i="90"/>
  <c r="Q38" i="90"/>
  <c r="R38" i="90"/>
  <c r="S38" i="90"/>
  <c r="T38" i="90"/>
  <c r="M39" i="90"/>
  <c r="N39" i="90"/>
  <c r="O39" i="90"/>
  <c r="P39" i="90"/>
  <c r="Q39" i="90"/>
  <c r="R39" i="90"/>
  <c r="S39" i="90"/>
  <c r="T39" i="90"/>
  <c r="M40" i="90"/>
  <c r="N40" i="90"/>
  <c r="O40" i="90"/>
  <c r="P40" i="90"/>
  <c r="Q40" i="90"/>
  <c r="R40" i="90"/>
  <c r="S40" i="90"/>
  <c r="T40" i="90"/>
  <c r="M41" i="90"/>
  <c r="N41" i="90"/>
  <c r="O41" i="90"/>
  <c r="P41" i="90"/>
  <c r="Q41" i="90"/>
  <c r="R41" i="90"/>
  <c r="S41" i="90"/>
  <c r="T41" i="90"/>
  <c r="M42" i="90"/>
  <c r="N42" i="90"/>
  <c r="O42" i="90"/>
  <c r="P42" i="90"/>
  <c r="Q42" i="90"/>
  <c r="R42" i="90"/>
  <c r="S42" i="90"/>
  <c r="T42" i="90"/>
  <c r="M43" i="90"/>
  <c r="N43" i="90"/>
  <c r="O43" i="90"/>
  <c r="P43" i="90"/>
  <c r="Q43" i="90"/>
  <c r="R43" i="90"/>
  <c r="S43" i="90"/>
  <c r="T43" i="90"/>
  <c r="M44" i="90"/>
  <c r="N44" i="90"/>
  <c r="O44" i="90"/>
  <c r="P44" i="90"/>
  <c r="Q44" i="90"/>
  <c r="R44" i="90"/>
  <c r="S44" i="90"/>
  <c r="T44" i="90"/>
  <c r="M45" i="90"/>
  <c r="N45" i="90"/>
  <c r="O45" i="90"/>
  <c r="P45" i="90"/>
  <c r="Q45" i="90"/>
  <c r="R45" i="90"/>
  <c r="S45" i="90"/>
  <c r="T45" i="90"/>
  <c r="M46" i="90"/>
  <c r="N46" i="90"/>
  <c r="O46" i="90"/>
  <c r="P46" i="90"/>
  <c r="Q46" i="90"/>
  <c r="R46" i="90"/>
  <c r="S46" i="90"/>
  <c r="T46" i="90"/>
  <c r="M47" i="90"/>
  <c r="N47" i="90"/>
  <c r="O47" i="90"/>
  <c r="P47" i="90"/>
  <c r="Q47" i="90"/>
  <c r="R47" i="90"/>
  <c r="S47" i="90"/>
  <c r="T47" i="90"/>
  <c r="M48" i="90"/>
  <c r="N48" i="90"/>
  <c r="O48" i="90"/>
  <c r="P48" i="90"/>
  <c r="Q48" i="90"/>
  <c r="R48" i="90"/>
  <c r="S48" i="90"/>
  <c r="T48" i="90"/>
  <c r="M49" i="90"/>
  <c r="N49" i="90"/>
  <c r="O49" i="90"/>
  <c r="P49" i="90"/>
  <c r="Q49" i="90"/>
  <c r="R49" i="90"/>
  <c r="S49" i="90"/>
  <c r="T49" i="90"/>
  <c r="M60" i="90"/>
  <c r="N60" i="90"/>
  <c r="O60" i="90"/>
  <c r="P60" i="90"/>
  <c r="Q60" i="90"/>
  <c r="R60" i="90"/>
  <c r="S60" i="90"/>
  <c r="T60" i="90"/>
  <c r="M61" i="90"/>
  <c r="N61" i="90"/>
  <c r="O61" i="90"/>
  <c r="P61" i="90"/>
  <c r="Q61" i="90"/>
  <c r="R61" i="90"/>
  <c r="S61" i="90"/>
  <c r="T61" i="90"/>
  <c r="M62" i="90"/>
  <c r="N62" i="90"/>
  <c r="O62" i="90"/>
  <c r="P62" i="90"/>
  <c r="Q62" i="90"/>
  <c r="R62" i="90"/>
  <c r="S62" i="90"/>
  <c r="T62" i="90"/>
  <c r="M63" i="90"/>
  <c r="N63" i="90"/>
  <c r="O63" i="90"/>
  <c r="P63" i="90"/>
  <c r="Q63" i="90"/>
  <c r="R63" i="90"/>
  <c r="S63" i="90"/>
  <c r="T63" i="90"/>
  <c r="M27" i="47"/>
  <c r="N27" i="47"/>
  <c r="O27" i="47"/>
  <c r="P27" i="47"/>
  <c r="Q27" i="47"/>
  <c r="R27" i="47"/>
  <c r="S27" i="47"/>
  <c r="T27" i="47"/>
  <c r="M28" i="47"/>
  <c r="N28" i="47"/>
  <c r="O28" i="47"/>
  <c r="P28" i="47"/>
  <c r="Q28" i="47"/>
  <c r="R28" i="47"/>
  <c r="S28" i="47"/>
  <c r="T28" i="47"/>
  <c r="M29" i="47"/>
  <c r="N29" i="47"/>
  <c r="O29" i="47"/>
  <c r="P29" i="47"/>
  <c r="Q29" i="47"/>
  <c r="R29" i="47"/>
  <c r="S29" i="47"/>
  <c r="T29" i="47"/>
  <c r="M30" i="47"/>
  <c r="N30" i="47"/>
  <c r="O30" i="47"/>
  <c r="P30" i="47"/>
  <c r="Q30" i="47"/>
  <c r="R30" i="47"/>
  <c r="S30" i="47"/>
  <c r="T30" i="47"/>
  <c r="M31" i="47"/>
  <c r="N31" i="47"/>
  <c r="O31" i="47"/>
  <c r="P31" i="47"/>
  <c r="Q31" i="47"/>
  <c r="R31" i="47"/>
  <c r="S31" i="47"/>
  <c r="T31" i="47"/>
  <c r="M32" i="47"/>
  <c r="N32" i="47"/>
  <c r="O32" i="47"/>
  <c r="P32" i="47"/>
  <c r="Q32" i="47"/>
  <c r="R32" i="47"/>
  <c r="S32" i="47"/>
  <c r="T32" i="47"/>
  <c r="M33" i="47"/>
  <c r="N33" i="47"/>
  <c r="O33" i="47"/>
  <c r="P33" i="47"/>
  <c r="Q33" i="47"/>
  <c r="R33" i="47"/>
  <c r="S33" i="47"/>
  <c r="T33" i="47"/>
  <c r="M34" i="47"/>
  <c r="N34" i="47"/>
  <c r="O34" i="47"/>
  <c r="P34" i="47"/>
  <c r="Q34" i="47"/>
  <c r="R34" i="47"/>
  <c r="S34" i="47"/>
  <c r="T34" i="47"/>
  <c r="M35" i="47"/>
  <c r="N35" i="47"/>
  <c r="O35" i="47"/>
  <c r="P35" i="47"/>
  <c r="Q35" i="47"/>
  <c r="R35" i="47"/>
  <c r="S35" i="47"/>
  <c r="T35" i="47"/>
  <c r="M36" i="47"/>
  <c r="N36" i="47"/>
  <c r="O36" i="47"/>
  <c r="P36" i="47"/>
  <c r="Q36" i="47"/>
  <c r="R36" i="47"/>
  <c r="S36" i="47"/>
  <c r="T36" i="47"/>
  <c r="M37" i="47"/>
  <c r="N37" i="47"/>
  <c r="O37" i="47"/>
  <c r="P37" i="47"/>
  <c r="Q37" i="47"/>
  <c r="R37" i="47"/>
  <c r="S37" i="47"/>
  <c r="T37" i="47"/>
  <c r="M38" i="47"/>
  <c r="N38" i="47"/>
  <c r="O38" i="47"/>
  <c r="P38" i="47"/>
  <c r="Q38" i="47"/>
  <c r="R38" i="47"/>
  <c r="S38" i="47"/>
  <c r="T38" i="47"/>
  <c r="M39" i="47"/>
  <c r="N39" i="47"/>
  <c r="O39" i="47"/>
  <c r="P39" i="47"/>
  <c r="Q39" i="47"/>
  <c r="R39" i="47"/>
  <c r="S39" i="47"/>
  <c r="T39" i="47"/>
  <c r="M40" i="47"/>
  <c r="N40" i="47"/>
  <c r="O40" i="47"/>
  <c r="P40" i="47"/>
  <c r="Q40" i="47"/>
  <c r="R40" i="47"/>
  <c r="S40" i="47"/>
  <c r="T40" i="47"/>
  <c r="M41" i="47"/>
  <c r="N41" i="47"/>
  <c r="O41" i="47"/>
  <c r="P41" i="47"/>
  <c r="Q41" i="47"/>
  <c r="R41" i="47"/>
  <c r="S41" i="47"/>
  <c r="T41" i="47"/>
  <c r="M42" i="47"/>
  <c r="N42" i="47"/>
  <c r="O42" i="47"/>
  <c r="P42" i="47"/>
  <c r="Q42" i="47"/>
  <c r="R42" i="47"/>
  <c r="S42" i="47"/>
  <c r="T42" i="47"/>
  <c r="M43" i="47"/>
  <c r="N43" i="47"/>
  <c r="O43" i="47"/>
  <c r="P43" i="47"/>
  <c r="Q43" i="47"/>
  <c r="R43" i="47"/>
  <c r="S43" i="47"/>
  <c r="T43" i="47"/>
  <c r="I5" i="37"/>
  <c r="I6" i="37"/>
  <c r="C25" i="89" l="1"/>
  <c r="C27" i="89"/>
  <c r="C29" i="89"/>
  <c r="C31" i="89"/>
  <c r="C33" i="89"/>
  <c r="C35" i="89"/>
  <c r="B27" i="89"/>
  <c r="B38" i="89"/>
  <c r="B30" i="89"/>
  <c r="B34" i="89"/>
  <c r="B26" i="89"/>
  <c r="B36" i="89"/>
  <c r="B32" i="89"/>
  <c r="B40" i="47"/>
  <c r="B36" i="47"/>
  <c r="B32" i="47"/>
  <c r="B28" i="47"/>
  <c r="B39" i="47"/>
  <c r="B35" i="47"/>
  <c r="B31" i="47"/>
  <c r="B27" i="47"/>
  <c r="B42" i="47"/>
  <c r="B38" i="47"/>
  <c r="B34" i="47"/>
  <c r="B30" i="47"/>
  <c r="B41" i="47"/>
  <c r="B37" i="47"/>
  <c r="B33" i="47"/>
</calcChain>
</file>

<file path=xl/sharedStrings.xml><?xml version="1.0" encoding="utf-8"?>
<sst xmlns="http://schemas.openxmlformats.org/spreadsheetml/2006/main" count="1341" uniqueCount="470">
  <si>
    <t>Total</t>
  </si>
  <si>
    <t>Mexican</t>
  </si>
  <si>
    <t>Puerto Rican</t>
  </si>
  <si>
    <t>Cuban</t>
  </si>
  <si>
    <t>Costa Rican</t>
  </si>
  <si>
    <t>Guatemalan</t>
  </si>
  <si>
    <t>Honduran</t>
  </si>
  <si>
    <t>Nicaraguan</t>
  </si>
  <si>
    <t>Panamanian</t>
  </si>
  <si>
    <t>Salvadoran</t>
  </si>
  <si>
    <t>Other Central American</t>
  </si>
  <si>
    <t>Bolivian</t>
  </si>
  <si>
    <t>Chilean</t>
  </si>
  <si>
    <t>Colombian</t>
  </si>
  <si>
    <t>Ecuadorian</t>
  </si>
  <si>
    <t>Paraguayan</t>
  </si>
  <si>
    <t>Peruvian</t>
  </si>
  <si>
    <t>Uruguayan</t>
  </si>
  <si>
    <t>Venezuelan</t>
  </si>
  <si>
    <t>Other South American</t>
  </si>
  <si>
    <t>All Other Spanish/Hispanic/Latino</t>
  </si>
  <si>
    <t>Hispanic</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</si>
  <si>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</si>
  <si>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</si>
  <si>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</si>
  <si>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</si>
  <si>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</si>
  <si>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</si>
  <si>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</si>
  <si>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</si>
  <si>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</si>
  <si>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</si>
  <si>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</si>
  <si>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</si>
  <si>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</si>
  <si>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</si>
  <si>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</si>
  <si>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</si>
  <si>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</si>
  <si>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Widowed</t>
  </si>
  <si>
    <t>Divorced</t>
  </si>
  <si>
    <t>Separated</t>
  </si>
  <si>
    <t>Mining</t>
  </si>
  <si>
    <t>Utilities</t>
  </si>
  <si>
    <t>Construction</t>
  </si>
  <si>
    <t>2nd quintile</t>
  </si>
  <si>
    <t>4th quintile</t>
  </si>
  <si>
    <t>Male</t>
  </si>
  <si>
    <t xml:space="preserve">Female </t>
  </si>
  <si>
    <t>Female</t>
  </si>
  <si>
    <t>Married couple</t>
  </si>
  <si>
    <t>Female householder</t>
  </si>
  <si>
    <t>Male householder</t>
  </si>
  <si>
    <t>Before 1990</t>
  </si>
  <si>
    <t>Less than 9th grade</t>
  </si>
  <si>
    <t>9th to 12th grade</t>
  </si>
  <si>
    <t>High school graduate</t>
  </si>
  <si>
    <t>College graduate</t>
  </si>
  <si>
    <t>Less than $20,000</t>
  </si>
  <si>
    <t>$20,000 to $49,999</t>
  </si>
  <si>
    <t>$50,000 or more</t>
  </si>
  <si>
    <t>Share of total change (%)</t>
  </si>
  <si>
    <t>Dominican</t>
  </si>
  <si>
    <t>White alone</t>
  </si>
  <si>
    <t>Black alone</t>
  </si>
  <si>
    <t>Asian alone</t>
  </si>
  <si>
    <t xml:space="preserve">Other </t>
  </si>
  <si>
    <t>Non-family household</t>
  </si>
  <si>
    <t>White alone, not Hispanic</t>
  </si>
  <si>
    <t>Black alone, not Hispanic</t>
  </si>
  <si>
    <t xml:space="preserve">Asian alone, not Hispanic </t>
  </si>
  <si>
    <t xml:space="preserve">Other, not Hispanic </t>
  </si>
  <si>
    <t>Unemployed, no work experience in past five years</t>
  </si>
  <si>
    <t xml:space="preserve">Number </t>
  </si>
  <si>
    <t>Some college</t>
  </si>
  <si>
    <t>Occupation Group</t>
  </si>
  <si>
    <t xml:space="preserve">Management </t>
  </si>
  <si>
    <t xml:space="preserve">Sales </t>
  </si>
  <si>
    <t>Production</t>
  </si>
  <si>
    <t xml:space="preserve">Financial </t>
  </si>
  <si>
    <t>Military</t>
  </si>
  <si>
    <t>1st quintile</t>
  </si>
  <si>
    <t>3rd quintile</t>
  </si>
  <si>
    <t>5th quintile</t>
  </si>
  <si>
    <t xml:space="preserve">      Native born</t>
  </si>
  <si>
    <t xml:space="preserve">      Foreign born</t>
  </si>
  <si>
    <t>Native born</t>
  </si>
  <si>
    <t>Foreign born</t>
  </si>
  <si>
    <t>Percent foreign born</t>
  </si>
  <si>
    <t>Percent of all Hispanics</t>
  </si>
  <si>
    <t>All</t>
  </si>
  <si>
    <t>90 and older</t>
  </si>
  <si>
    <t>Unmarried</t>
  </si>
  <si>
    <t>Hispanic population</t>
  </si>
  <si>
    <t>Total population</t>
  </si>
  <si>
    <t>Now married</t>
  </si>
  <si>
    <t xml:space="preserve">Never married </t>
  </si>
  <si>
    <t>Younger than 18</t>
  </si>
  <si>
    <t>1990 to 1999</t>
  </si>
  <si>
    <t>Business operations</t>
  </si>
  <si>
    <t xml:space="preserve">Architecture and engineering  </t>
  </si>
  <si>
    <t>Community and social services</t>
  </si>
  <si>
    <t xml:space="preserve">Food preparation and serving </t>
  </si>
  <si>
    <t>Building and grounds cleaning and maintenance</t>
  </si>
  <si>
    <t xml:space="preserve">Office and administrative support </t>
  </si>
  <si>
    <t>Construction trades</t>
  </si>
  <si>
    <t xml:space="preserve">Extraction workers </t>
  </si>
  <si>
    <t>Transportation and material moving</t>
  </si>
  <si>
    <t>Agriculture, forestry, fishing and hunting</t>
  </si>
  <si>
    <t>Wholesale trade</t>
  </si>
  <si>
    <t>Retail trade</t>
  </si>
  <si>
    <t>Transportation and warehousing</t>
  </si>
  <si>
    <t>Information and communications</t>
  </si>
  <si>
    <t>Finance, insurance, real estate, and rental and leasing</t>
  </si>
  <si>
    <t>Professional, scientific, management, administrative, and waste management services</t>
  </si>
  <si>
    <t>Educational, health and social services</t>
  </si>
  <si>
    <t>Arts, entertainment, recreation, accommodations, and food services</t>
  </si>
  <si>
    <t>Other services (except public administration)</t>
  </si>
  <si>
    <t>Public administration</t>
  </si>
  <si>
    <t>Active duty military</t>
  </si>
  <si>
    <t xml:space="preserve">18 to 64 </t>
  </si>
  <si>
    <t>65 and older</t>
  </si>
  <si>
    <t>Owner-occupied</t>
  </si>
  <si>
    <t>Renter-occupied</t>
  </si>
  <si>
    <t xml:space="preserve">Manufacturing - nondurable goods </t>
  </si>
  <si>
    <t>Median earnings ($)</t>
  </si>
  <si>
    <t>Median income ($)</t>
  </si>
  <si>
    <t xml:space="preserve">Percent </t>
  </si>
  <si>
    <t>Only English spoken at home</t>
  </si>
  <si>
    <t>English spoken very well</t>
  </si>
  <si>
    <t>English spoken less than very well</t>
  </si>
  <si>
    <t xml:space="preserve">2000 population </t>
  </si>
  <si>
    <t>Percent, 2000</t>
  </si>
  <si>
    <t xml:space="preserve">Percent, 2000 </t>
  </si>
  <si>
    <t>Hispanic populations are listed in descending order of population size</t>
  </si>
  <si>
    <t>Hispanic populations are listed in descending order of total population size</t>
  </si>
  <si>
    <t xml:space="preserve">Science and engineering </t>
  </si>
  <si>
    <t>Legal, community and social services</t>
  </si>
  <si>
    <t>Construction and extraction</t>
  </si>
  <si>
    <t>Other services</t>
  </si>
  <si>
    <t xml:space="preserve">Manufacturing - durable and nondurable goods </t>
  </si>
  <si>
    <t xml:space="preserve">Business services </t>
  </si>
  <si>
    <t xml:space="preserve">Manufacturing - durable goods </t>
  </si>
  <si>
    <t>Percent of women giving birth in past year</t>
  </si>
  <si>
    <t>Two-person families</t>
  </si>
  <si>
    <t xml:space="preserve">Five-person families or more </t>
  </si>
  <si>
    <t xml:space="preserve">Management and business </t>
  </si>
  <si>
    <t>Education, arts and media</t>
  </si>
  <si>
    <t xml:space="preserve">Health care </t>
  </si>
  <si>
    <t>Cleaning and maintenance</t>
  </si>
  <si>
    <t>Farming, fishing and forestry</t>
  </si>
  <si>
    <t xml:space="preserve">Installation, repair and production </t>
  </si>
  <si>
    <t xml:space="preserve">Life, physical and social sciences </t>
  </si>
  <si>
    <t>Education, training and library</t>
  </si>
  <si>
    <t xml:space="preserve">Arts, design, entertainment, sports and media </t>
  </si>
  <si>
    <t>Health care practitioners and technical</t>
  </si>
  <si>
    <t>Health care support</t>
  </si>
  <si>
    <t xml:space="preserve">Installation, maintenance and repair workers </t>
  </si>
  <si>
    <t>Arts, entertainment, recreation, accommodations and food services</t>
  </si>
  <si>
    <t>Active-duty military</t>
  </si>
  <si>
    <t>Agriculture, forestry, fishing and mining</t>
  </si>
  <si>
    <t>Percent                                            owning home</t>
  </si>
  <si>
    <t>Number of                                                                 homeowners</t>
  </si>
  <si>
    <t>Household heads</t>
  </si>
  <si>
    <t>Three- or four- person families</t>
  </si>
  <si>
    <t>18 and older</t>
  </si>
  <si>
    <t>Younger than 5</t>
  </si>
  <si>
    <t>White</t>
  </si>
  <si>
    <t>Foreign-born</t>
  </si>
  <si>
    <t>Native-born</t>
  </si>
  <si>
    <t xml:space="preserve">Arizona </t>
  </si>
  <si>
    <t xml:space="preserve">California </t>
  </si>
  <si>
    <t xml:space="preserve">Colorado </t>
  </si>
  <si>
    <t xml:space="preserve">Florida </t>
  </si>
  <si>
    <t xml:space="preserve">Georgia </t>
  </si>
  <si>
    <t xml:space="preserve">Illinois </t>
  </si>
  <si>
    <t xml:space="preserve">New Jersey </t>
  </si>
  <si>
    <t xml:space="preserve">New Mexico </t>
  </si>
  <si>
    <t xml:space="preserve">New York </t>
  </si>
  <si>
    <t xml:space="preserve">Texas </t>
  </si>
  <si>
    <t>Number</t>
  </si>
  <si>
    <t>Percent</t>
  </si>
  <si>
    <t>One race</t>
  </si>
  <si>
    <t>Black or African American</t>
  </si>
  <si>
    <t>American Indian and Alaska Native</t>
  </si>
  <si>
    <t>Asian</t>
  </si>
  <si>
    <t>Native Hawaiian and Other Pacific Islander</t>
  </si>
  <si>
    <t>Some Other Race</t>
  </si>
  <si>
    <t>Two or More Races</t>
  </si>
  <si>
    <t xml:space="preserve">Younger than 18 </t>
  </si>
  <si>
    <t>Women giving birth
in past year</t>
  </si>
  <si>
    <t>Share of total births
in past year</t>
  </si>
  <si>
    <t>---</t>
  </si>
  <si>
    <t>Computer and mathematical</t>
  </si>
  <si>
    <t>Protective service</t>
  </si>
  <si>
    <t>Personal care and service</t>
  </si>
  <si>
    <t>California</t>
  </si>
  <si>
    <t>Texas</t>
  </si>
  <si>
    <t>Florida</t>
  </si>
  <si>
    <t>New York</t>
  </si>
  <si>
    <t>Illinois</t>
  </si>
  <si>
    <t>Arizona</t>
  </si>
  <si>
    <t>New Jersey</t>
  </si>
  <si>
    <t>Colorado</t>
  </si>
  <si>
    <t>New Mexico</t>
  </si>
  <si>
    <t>Georgia</t>
  </si>
  <si>
    <t>North Carolina</t>
  </si>
  <si>
    <t>Washington</t>
  </si>
  <si>
    <t>Nevada</t>
  </si>
  <si>
    <t>Pennsylvania</t>
  </si>
  <si>
    <t>Massachusetts</t>
  </si>
  <si>
    <t>Virginia</t>
  </si>
  <si>
    <t>Connecticut</t>
  </si>
  <si>
    <t>Maryland</t>
  </si>
  <si>
    <t>Oregon</t>
  </si>
  <si>
    <t>Michigan</t>
  </si>
  <si>
    <t>Indiana</t>
  </si>
  <si>
    <t>Utah</t>
  </si>
  <si>
    <t>Ohio</t>
  </si>
  <si>
    <t>Wisconsin</t>
  </si>
  <si>
    <t>Oklahoma</t>
  </si>
  <si>
    <t>Kansas</t>
  </si>
  <si>
    <t>Tennessee</t>
  </si>
  <si>
    <t>Minnesota</t>
  </si>
  <si>
    <t>South Carolina</t>
  </si>
  <si>
    <t>Missouri</t>
  </si>
  <si>
    <t>Louisiana</t>
  </si>
  <si>
    <t>Alabama</t>
  </si>
  <si>
    <t>Arkansas</t>
  </si>
  <si>
    <t>Idaho</t>
  </si>
  <si>
    <t>Nebraska</t>
  </si>
  <si>
    <t>Iowa</t>
  </si>
  <si>
    <t>Rhode Island</t>
  </si>
  <si>
    <t>Kentucky</t>
  </si>
  <si>
    <t>Hawaii</t>
  </si>
  <si>
    <t>Mississippi</t>
  </si>
  <si>
    <t>Delaware</t>
  </si>
  <si>
    <t>District of Columbia</t>
  </si>
  <si>
    <t>Wyoming</t>
  </si>
  <si>
    <t>Alaska</t>
  </si>
  <si>
    <t>New Hampshire</t>
  </si>
  <si>
    <t>Montana</t>
  </si>
  <si>
    <t>West Virginia</t>
  </si>
  <si>
    <t>South Dakota</t>
  </si>
  <si>
    <t>Maine</t>
  </si>
  <si>
    <t>North Dakota</t>
  </si>
  <si>
    <t>Vermont</t>
  </si>
  <si>
    <t>Table 1</t>
  </si>
  <si>
    <r>
      <rPr>
        <b/>
        <sz val="5"/>
        <rFont val="Verdana"/>
        <family val="2"/>
      </rPr>
      <t>Note:</t>
    </r>
    <r>
      <rPr>
        <sz val="5"/>
        <rFont val="Verdana"/>
        <family val="2"/>
      </rPr>
      <t xml:space="preserve"> "Other, not Hispanic" includes persons reporting single races not listed separately and persons reporting more than one race</t>
    </r>
  </si>
  <si>
    <t>Table 2</t>
  </si>
  <si>
    <t>Table 3</t>
  </si>
  <si>
    <t>Table 4</t>
  </si>
  <si>
    <t>Table 5</t>
  </si>
  <si>
    <t>TOTAL</t>
  </si>
  <si>
    <t>HISPANIC</t>
  </si>
  <si>
    <t>NOT HISPANIC</t>
  </si>
  <si>
    <t>Table 6</t>
  </si>
  <si>
    <t>Table 7</t>
  </si>
  <si>
    <t>WHITE ALONE, NOT HISPANIC</t>
  </si>
  <si>
    <t>Table 8</t>
  </si>
  <si>
    <t>Table 9</t>
  </si>
  <si>
    <t>FOREIGN BORN</t>
  </si>
  <si>
    <t>NATIVE BORN</t>
  </si>
  <si>
    <t>Table 10</t>
  </si>
  <si>
    <r>
      <t xml:space="preserve">  Age (years) </t>
    </r>
    <r>
      <rPr>
        <b/>
        <sz val="5.5"/>
        <rFont val="Verdana"/>
        <family val="2"/>
      </rPr>
      <t xml:space="preserve">                               </t>
    </r>
  </si>
  <si>
    <r>
      <t>Age (years)</t>
    </r>
    <r>
      <rPr>
        <b/>
        <sz val="5.5"/>
        <rFont val="Verdana"/>
        <family val="2"/>
      </rPr>
      <t xml:space="preserve">                                   </t>
    </r>
  </si>
  <si>
    <t>Table 10a</t>
  </si>
  <si>
    <t>Table 11</t>
  </si>
  <si>
    <t>Table 12</t>
  </si>
  <si>
    <t>Percent unmarried</t>
  </si>
  <si>
    <t>Percent Hispanic</t>
  </si>
  <si>
    <t>Table 13</t>
  </si>
  <si>
    <t>Table 14</t>
  </si>
  <si>
    <t>Table 15</t>
  </si>
  <si>
    <t>Table 16</t>
  </si>
  <si>
    <t>Table 17</t>
  </si>
  <si>
    <r>
      <rPr>
        <b/>
        <sz val="5"/>
        <rFont val="Verdana"/>
        <family val="2"/>
      </rPr>
      <t>Note:</t>
    </r>
    <r>
      <rPr>
        <sz val="5"/>
        <rFont val="Verdana"/>
        <family val="2"/>
      </rPr>
      <t xml:space="preserve"> "Other, not Hispanic" includes persons reporting single races not listed separately and persons reporting more than one race.</t>
    </r>
  </si>
  <si>
    <r>
      <rPr>
        <b/>
        <sz val="5.5"/>
        <rFont val="Verdana"/>
        <family val="2"/>
      </rPr>
      <t>Note:</t>
    </r>
    <r>
      <rPr>
        <sz val="5.5"/>
        <rFont val="Verdana"/>
        <family val="2"/>
      </rPr>
      <t xml:space="preserve"> "Other, not Hispanic" includes persons reporting single races not listed separately and persons reporting more than one race.</t>
    </r>
  </si>
  <si>
    <t>Table 19</t>
  </si>
  <si>
    <t>Table 20</t>
  </si>
  <si>
    <t>LANGUAGE OTHER THAN ONLY ENGLISH AT HOME</t>
  </si>
  <si>
    <t>5 TO 17</t>
  </si>
  <si>
    <t>18 AND OLDER</t>
  </si>
  <si>
    <t>Table 21</t>
  </si>
  <si>
    <t>Date of arrival</t>
  </si>
  <si>
    <t>Table 22</t>
  </si>
  <si>
    <t>Table 23</t>
  </si>
  <si>
    <t>Table 24</t>
  </si>
  <si>
    <t>Table 25</t>
  </si>
  <si>
    <t>Table 26</t>
  </si>
  <si>
    <r>
      <rPr>
        <b/>
        <sz val="5"/>
        <rFont val="Verdana"/>
        <family val="2"/>
      </rPr>
      <t>Notes:</t>
    </r>
    <r>
      <rPr>
        <sz val="5"/>
        <rFont val="Verdana"/>
        <family val="2"/>
      </rPr>
      <t xml:space="preserve"> School enrollment consists of both private and public schools. "Other, not Hispanic" includes persons reporting single races not listed separately and persons reporting more than one race.</t>
    </r>
  </si>
  <si>
    <r>
      <rPr>
        <b/>
        <sz val="5"/>
        <rFont val="Verdana"/>
        <family val="2"/>
      </rPr>
      <t>Notes:</t>
    </r>
    <r>
      <rPr>
        <sz val="5"/>
        <rFont val="Verdana"/>
        <family val="2"/>
      </rPr>
      <t xml:space="preserve"> Dropouts are people not enrolled in school and who have not attained a high school diploma or an equivalent credential, such as a General Education Development (GED) certificate. "Other, not Hispanic" includes persons reporting single races not listed separately and persons reporting more than one race.</t>
    </r>
  </si>
  <si>
    <r>
      <t xml:space="preserve">Note: </t>
    </r>
    <r>
      <rPr>
        <sz val="5"/>
        <rFont val="Verdana"/>
        <family val="2"/>
      </rPr>
      <t>"Other, not Hispanic" includes persons reporting single races not listed separately and persons reporting more than one race.</t>
    </r>
  </si>
  <si>
    <t>Table 31</t>
  </si>
  <si>
    <r>
      <rPr>
        <b/>
        <sz val="5.5"/>
        <rFont val="Verdana"/>
        <family val="2"/>
      </rPr>
      <t>Notes:</t>
    </r>
    <r>
      <rPr>
        <sz val="5.5"/>
        <rFont val="Verdana"/>
        <family val="2"/>
      </rPr>
      <t xml:space="preserve"> Due to the way in which the IPUMS adjusts annual incomes, these data will differ from those that might be provided by the U.S. Census Bureau. "Other, not Hispanic" includes persons reporting single races not listed separately and persons reporting more than one race.</t>
    </r>
  </si>
  <si>
    <r>
      <t xml:space="preserve">Notes: </t>
    </r>
    <r>
      <rPr>
        <sz val="5"/>
        <rFont val="Verdana"/>
        <family val="2"/>
      </rPr>
      <t>Due to the way in which the IPUMS adjusts annual incomes, these data will differ from those that might be provided by the U.S. Census Bureau. "Other, not Hispanic" includes persons reporting single races not listed separately and persons reporting more than one race.</t>
    </r>
  </si>
  <si>
    <t>Table 32</t>
  </si>
  <si>
    <t>Table 33</t>
  </si>
  <si>
    <t>Table 34</t>
  </si>
  <si>
    <t>Table 35</t>
  </si>
  <si>
    <t>Table 36</t>
  </si>
  <si>
    <t>Table 37</t>
  </si>
  <si>
    <t>PERSONS IN POVERTY</t>
  </si>
  <si>
    <t>POVERTY RATE (%)</t>
  </si>
  <si>
    <t>Table 38</t>
  </si>
  <si>
    <t>PERSONS WITHOUT HEALTH INSURANCE</t>
  </si>
  <si>
    <t>UNINSURED RATE (%)</t>
  </si>
  <si>
    <t>Percent
owner-occupied</t>
  </si>
  <si>
    <t>Table 39</t>
  </si>
  <si>
    <t>Table 40</t>
  </si>
  <si>
    <t>NON-HISPANIC</t>
  </si>
  <si>
    <t>Table 27</t>
  </si>
  <si>
    <t>Table 29</t>
  </si>
  <si>
    <t>Wholesale and retail trade, transportation and warehousing</t>
  </si>
  <si>
    <t>Table 28</t>
  </si>
  <si>
    <t>Legal</t>
  </si>
  <si>
    <t>Table 30</t>
  </si>
  <si>
    <t>WOMEN GIVING BIRTH IN PAST YEAR</t>
  </si>
  <si>
    <t>FAMILY HOUSEHOLD</t>
  </si>
  <si>
    <t>ENROLLED IN SCHOOL</t>
  </si>
  <si>
    <t>ENROLLMENT RATE</t>
  </si>
  <si>
    <t>NUMBER OF DROPOUTS</t>
  </si>
  <si>
    <t>DROPOUT RATE</t>
  </si>
  <si>
    <t>ENROLLED IN COLLEGE</t>
  </si>
  <si>
    <t>Citizen</t>
  </si>
  <si>
    <t>Non-citizen</t>
  </si>
  <si>
    <t>NATIVE-BORN HISPANIC</t>
  </si>
  <si>
    <t>FOREIGN-BORN HISPANIC</t>
  </si>
  <si>
    <t>Table 18</t>
  </si>
  <si>
    <t>Parent householder</t>
  </si>
  <si>
    <t>Grandparent householder</t>
  </si>
  <si>
    <t>Other</t>
  </si>
  <si>
    <t>PERCENT DISTRIBUTION</t>
  </si>
  <si>
    <t>Other states</t>
  </si>
  <si>
    <t xml:space="preserve"> </t>
  </si>
  <si>
    <t>2000 to 2005</t>
  </si>
  <si>
    <t>2006 and later</t>
  </si>
  <si>
    <t>&lt;0.05</t>
  </si>
  <si>
    <t>Table 41</t>
  </si>
  <si>
    <t>Percent receiving welfare income</t>
  </si>
  <si>
    <t>Table 42</t>
  </si>
  <si>
    <t>Percent receiving food stamps</t>
  </si>
  <si>
    <t>Private health care coverage</t>
  </si>
  <si>
    <t xml:space="preserve">Public health care coverage </t>
  </si>
  <si>
    <t>Both private and public</t>
  </si>
  <si>
    <t>No coverage</t>
  </si>
  <si>
    <t>Received welfare income in past 12 months</t>
  </si>
  <si>
    <t>Received food stamps in past 12 months</t>
  </si>
  <si>
    <t>Table 43</t>
  </si>
  <si>
    <r>
      <rPr>
        <b/>
        <sz val="5"/>
        <rFont val="Verdana"/>
        <family val="2"/>
      </rPr>
      <t>Note:</t>
    </r>
    <r>
      <rPr>
        <sz val="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t>
    </r>
  </si>
  <si>
    <r>
      <rPr>
        <b/>
        <sz val="5"/>
        <rFont val="Verdana"/>
        <family val="2"/>
      </rPr>
      <t>Note:</t>
    </r>
    <r>
      <rPr>
        <sz val="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r>
  </si>
  <si>
    <r>
      <rPr>
        <b/>
        <sz val="5"/>
        <rFont val="Verdana"/>
        <family val="2"/>
      </rPr>
      <t>Note:</t>
    </r>
    <r>
      <rPr>
        <sz val="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t>
    </r>
  </si>
  <si>
    <r>
      <rPr>
        <b/>
        <sz val="5.5"/>
        <rFont val="Verdana"/>
        <family val="2"/>
      </rPr>
      <t>Notes:</t>
    </r>
    <r>
      <rPr>
        <sz val="5.5"/>
        <rFont val="Verdana"/>
        <family val="2"/>
      </rPr>
      <t xml:space="preserve"> *Poverty status is determined for individuals in housing units and noninstitutional group quarters. The poverty universe excludes children under age 15 who are not related to the householder, people living in institutional group quarters and people living in college dormitories or military barracks. Due to the way in which the IPUMS adjusts annual incomes, these data will differ from those that might be provided by the U.S. Census Bureau. "Other, not Hispanic" includes persons reporting single races not listed separately and persons reporting more than one race.</t>
    </r>
  </si>
  <si>
    <r>
      <rPr>
        <b/>
        <sz val="5.5"/>
        <rFont val="Verdana"/>
        <family val="2"/>
      </rPr>
      <t>Note:</t>
    </r>
    <r>
      <rPr>
        <sz val="5.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r>
  </si>
  <si>
    <r>
      <t xml:space="preserve">Notes: </t>
    </r>
    <r>
      <rPr>
        <sz val="5"/>
        <rFont val="Verdana"/>
        <family val="2"/>
      </rPr>
      <t xml:space="preserve">Due to the way in which the IPUMS adjusts annual incomes, these data will differ from those that might be provided by the U.S. Census Bureau.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r>
  </si>
  <si>
    <r>
      <rPr>
        <b/>
        <sz val="5"/>
        <rFont val="Verdana"/>
        <family val="2"/>
      </rPr>
      <t>Notes:</t>
    </r>
    <r>
      <rPr>
        <sz val="5"/>
        <rFont val="Verdana"/>
        <family val="2"/>
      </rPr>
      <t xml:space="preserve"> Unmarried women includes those who were never married or are divorced, separated or widowed. "Other, not Hispanic" includes persons reporting single races not listed separately and persons reporting more than one race.</t>
    </r>
  </si>
  <si>
    <r>
      <rPr>
        <b/>
        <sz val="5"/>
        <rFont val="Verdana"/>
        <family val="2"/>
      </rPr>
      <t>Note:</t>
    </r>
    <r>
      <rPr>
        <sz val="5"/>
        <rFont val="Verdana"/>
        <family val="2"/>
      </rPr>
      <t xml:space="preserve"> "High school graduate" includes persons who have attained a high school diploma or its equivalent, such as a General Educational Development (GED) certificate. "College graduate" includes only persons who have attained a bachelor's degree or more.</t>
    </r>
  </si>
  <si>
    <r>
      <rPr>
        <b/>
        <sz val="5.5"/>
        <rFont val="Verdana"/>
        <family val="2"/>
      </rPr>
      <t>Note:</t>
    </r>
    <r>
      <rPr>
        <sz val="5.5"/>
        <rFont val="Verdana"/>
        <family val="2"/>
      </rPr>
      <t xml:space="preserve"> The household population excludes persons living in institutions, college dormitories and other group quarters.</t>
    </r>
  </si>
  <si>
    <r>
      <rPr>
        <b/>
        <sz val="5.5"/>
        <rFont val="Verdana"/>
        <family val="2"/>
      </rPr>
      <t>Notes:</t>
    </r>
    <r>
      <rPr>
        <sz val="5.5"/>
        <rFont val="Verdana"/>
        <family val="2"/>
      </rPr>
      <t xml:space="preserve"> "High school graduate" includes persons who have attained a high school diploma or its equivalent, such as a General Educational Development (GED) certificate. "College graduate" includes only persons who have attained a bachelor's degree or more.  "Other, not Hispanic" includes persons reporting single races not listed separately and persons reporting more than one race.</t>
    </r>
  </si>
  <si>
    <r>
      <t xml:space="preserve">Note: </t>
    </r>
    <r>
      <rPr>
        <sz val="5"/>
        <rFont val="Verdana"/>
        <family val="2"/>
      </rPr>
      <t xml:space="preserve">Hispanic origin is based on self-described ancestry, lineage, heritage, nationality group or country of birth. </t>
    </r>
  </si>
  <si>
    <r>
      <rPr>
        <b/>
        <sz val="5.5"/>
        <rFont val="Verdana"/>
        <family val="2"/>
      </rPr>
      <t>Note:</t>
    </r>
    <r>
      <rPr>
        <sz val="5.5"/>
        <rFont val="Verdana"/>
        <family val="2"/>
      </rPr>
      <t xml:space="preserve"> "Other, not Hispanic" includes persons reporting single races not listed separately and persons reporting more than one race. Private health insurance includes employer-provided insurance, union-provided insurance, plans purchased by individuals from private insurance companies and TRICARE or other military health care. Public health insurance includes the federal insurance programs Medicare, Medicaid and Department of Veterans Affairs insurance. For more details, see http://usa.ipums.org/usa-action/variables/HCOVPRIV and http://usa.ipums.org/usa-action/variables/HCOVPUB.</t>
    </r>
  </si>
  <si>
    <r>
      <rPr>
        <b/>
        <sz val="5.5"/>
        <rFont val="Verdana"/>
        <family val="2"/>
      </rPr>
      <t>Note:</t>
    </r>
    <r>
      <rPr>
        <sz val="5.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Includes all households that received food stamps or a food stamp benefit card, and includes benefits from the Supplemental Nutritional Assistance Program (SNAP) but does not include benefits from the Special Supplemental Nutrition Program for Women, Infants, and Children (WIC) or the National School Lunch Program.  For more details, see http://usa.ipums.org/usa-action/variables/FOODSTMP.</t>
    </r>
  </si>
  <si>
    <t>Spaniard</t>
  </si>
  <si>
    <t>Percent, 2012</t>
  </si>
  <si>
    <t>STATISTICAL PORTRAIT OF HISPANICS IN THE UNITED STATES, 2012</t>
  </si>
  <si>
    <t>Population, by Race and Ethnicity: 2000 and 2012</t>
  </si>
  <si>
    <t xml:space="preserve">Universe: 2000 and 2012 resident population </t>
  </si>
  <si>
    <t>2012 population</t>
  </si>
  <si>
    <t>Population Change, by Race and Ethnicity: 2000 and 2012</t>
  </si>
  <si>
    <t>Change,                                                        2000-2012</t>
  </si>
  <si>
    <t>Percent change, 2000-2012</t>
  </si>
  <si>
    <t>Racial Self-Identification Among Hispanics and Non-Hispanics: 2012</t>
  </si>
  <si>
    <t xml:space="preserve">Universe: 2012 resident population </t>
  </si>
  <si>
    <t>Hispanic Population, by Nativity: 2000 and 2012</t>
  </si>
  <si>
    <t xml:space="preserve">Universe: 2000 and 2012 Hispanic resident population </t>
  </si>
  <si>
    <t>Change in the Hispanic Population, by Nativity: 
2000 and 2012</t>
  </si>
  <si>
    <t xml:space="preserve">Percent change, 2000-2012 </t>
  </si>
  <si>
    <t>Detailed Hispanic Origin: 2012</t>
  </si>
  <si>
    <t>Universe: 2012 Hispanic resident population</t>
  </si>
  <si>
    <t>Nativity, by Detailed Hispanic Origin: 2012</t>
  </si>
  <si>
    <t xml:space="preserve">Universe: 2012 Hispanic resident population </t>
  </si>
  <si>
    <t>Race and Ethnicity, by Sex and Age: 2012</t>
  </si>
  <si>
    <t>Median Age in Years, by Sex, Race and Ethnicity: 2012</t>
  </si>
  <si>
    <t>Universe: 2012 resident population</t>
  </si>
  <si>
    <t>Hispanic Nativity Groups, by Sex and Age: 2012</t>
  </si>
  <si>
    <t xml:space="preserve">STATISTICAL PORTRAIT OF HISPANICS IN THE UNITED STATES, 2012  </t>
  </si>
  <si>
    <t>Age and Gender Distributions for Race, Ethnicity and Nativity Groups: 2012</t>
  </si>
  <si>
    <t xml:space="preserve">STATISTICAL PORTRAIT OF THE HISPANIC POPULATION IN THE UNITED STATES, 2012                     </t>
  </si>
  <si>
    <t>Hispanic Population, by State: 2012</t>
  </si>
  <si>
    <t>States and D.C. are listed in descending order of number of Hispanic residents in 2012</t>
  </si>
  <si>
    <t xml:space="preserve">STATISTICAL PORTRAIT OF THE HISPANIC POPULATION IN THE UNITED STATES, 2012     </t>
  </si>
  <si>
    <t>Change in the Hispanic Population, by State:
2000 and 2012</t>
  </si>
  <si>
    <t>Universe: 2000 and 2012 Hispanic resident population</t>
  </si>
  <si>
    <t>Change,                     2000-2012</t>
  </si>
  <si>
    <t>Percent change, 
2000-2012</t>
  </si>
  <si>
    <t>Distribution of Hispanics Across States: 2000 and 2012</t>
  </si>
  <si>
    <t>Top 10 states are listed in descending order of their share of the Hispanic population in 2012</t>
  </si>
  <si>
    <t xml:space="preserve">Percent, 2012 </t>
  </si>
  <si>
    <t>Change, 2000-2012</t>
  </si>
  <si>
    <t xml:space="preserve">Marital Status, by Race and Ethnicity: 2012 </t>
  </si>
  <si>
    <t xml:space="preserve">Persons, by Household Type, Race and Ethnicity: 2012 </t>
  </si>
  <si>
    <t>Universe: 2012 household population</t>
  </si>
  <si>
    <t xml:space="preserve">Households, by Family Size, Race and Ethnicity: 2012 </t>
  </si>
  <si>
    <t>Universe: 2012 family households</t>
  </si>
  <si>
    <t>Living Arrangements of Children, by Race and Ethnicity: 2012</t>
  </si>
  <si>
    <t>Universe: 2012 resident population ages 17 and younger</t>
  </si>
  <si>
    <t xml:space="preserve">Language Spoken at Home and English-Speaking Ability, by Age, Race and Ethnicity: 2012 </t>
  </si>
  <si>
    <t>Universe: 2012 resident population ages 5 and older</t>
  </si>
  <si>
    <t xml:space="preserve">Language Spoken at Home and English-Speaking Ability Among Foreign-Born Hispanics, by Date of Arrival and Age: 2012 </t>
  </si>
  <si>
    <t>Universe: 2012 foreign-born Hispanic resident population ages 5 and older</t>
  </si>
  <si>
    <t xml:space="preserve">Educational Attainment, by Race and Ethnicity: 2012 </t>
  </si>
  <si>
    <t>Universe: 2012 resident population ages 25 and older</t>
  </si>
  <si>
    <t>Educational Attainment of Foreign-Born Hispanics:
2000 and 2012</t>
  </si>
  <si>
    <t>Universe: 2000 and 2012 foreign-born Hispanic resident population ages 25 and older</t>
  </si>
  <si>
    <t>School Enrollment, by Race and Ethnicity: 2000 and 2012</t>
  </si>
  <si>
    <t>Universe: 2000 and 2012 resident population ages 3 through 4</t>
  </si>
  <si>
    <t>Universe: 2000 and 2012 resident population ages 5 through 17</t>
  </si>
  <si>
    <t xml:space="preserve">High School Dropouts, by Race and Ethnicity: 
2000 and 2012 </t>
  </si>
  <si>
    <t>Universe: 2000 and 2012 resident population ages 16 through 19</t>
  </si>
  <si>
    <t xml:space="preserve">College Enrollment, by Race and Ethnicity: 2000 and 2012 </t>
  </si>
  <si>
    <t>Universe: 2000 and 2012 resident population ages 18 through 24</t>
  </si>
  <si>
    <t>Universe: 2000 and 2012 resident population ages 25 and older</t>
  </si>
  <si>
    <t>Occupation, by Race and Ethnicity: 2012</t>
  </si>
  <si>
    <t>Universe: 2012 resident population ages 16 and older who worked in the past five years</t>
  </si>
  <si>
    <t>Detailed Occupation, by Race and Ethnicity: 2012</t>
  </si>
  <si>
    <t>Industry, by Race and Ethnicity: 2012</t>
  </si>
  <si>
    <t>Detailed Industry, by Race and Ethnicity: 2012</t>
  </si>
  <si>
    <t xml:space="preserve">Persons, by Personal Earnings, Race and Ethnicity: 2012 </t>
  </si>
  <si>
    <t>Universe: 2012 resident population ages 16 and older with positive earnings</t>
  </si>
  <si>
    <t xml:space="preserve">Median Personal Earnings, by Race and Ethnicity: 2012 </t>
  </si>
  <si>
    <t xml:space="preserve">Full-Time, Year-Round Workers, by Personal Earnings, Race and Ethnicity: 2012 </t>
  </si>
  <si>
    <t>Universe: 2012 resident population ages 16 and older defined for persons who worked at least 35 hours per week and at least 48 weeks in the past year</t>
  </si>
  <si>
    <t>Median Personal Earnings for Full-Time, Year-Round Workers, by Race and Ethnicity: 2012</t>
  </si>
  <si>
    <t>Households, by Income, Race and Ethnicity: 2012</t>
  </si>
  <si>
    <t>Universe: 2012 households</t>
  </si>
  <si>
    <t xml:space="preserve">Notes: Quintiles are based upon 2012 total household income distribution. Due to the way in which the IPUMS adjusts annual incomes, these data will differ from those that might be provided by the U.S. Census Bureau.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</si>
  <si>
    <t>Median Household Income, by Race and Ethnicity: 2012</t>
  </si>
  <si>
    <t>Poverty, by Age, Race and Ethnicity: 2012</t>
  </si>
  <si>
    <t>Based on 2012 poverty universe*</t>
  </si>
  <si>
    <t>Welfare Income, by Race and Ethnicity: 2012</t>
  </si>
  <si>
    <t>STATISTICAL PORTRAIT OF HISPANICS IN THE 
UNITED STATES, 2012</t>
  </si>
  <si>
    <t>Food Stamp Recipiency, by Race and 
Ethnicity: 2012</t>
  </si>
  <si>
    <t xml:space="preserve">Persons Without Health Insurance, by Age, Race and Ethnicity: 2012 </t>
  </si>
  <si>
    <t>Type of Health Insurance, by Race and Ethnicity: 2012</t>
  </si>
  <si>
    <t>Housing Tenure, by Race and Ethnicity: 2000 and 2012</t>
  </si>
  <si>
    <t>Universe: 2000 and 2012 households</t>
  </si>
  <si>
    <t>Homeownership Among Foreign-Born Hispanic Heads of Households, by Date of Arrival: 2012</t>
  </si>
  <si>
    <t>Universe: 2012 foreign-born Hispanic heads of households</t>
  </si>
  <si>
    <t>Argentinean</t>
  </si>
  <si>
    <t>(Up to $20,500)</t>
  </si>
  <si>
    <t>($20,501-$40,000)</t>
  </si>
  <si>
    <t>($40,001-64,000)</t>
  </si>
  <si>
    <t>($64,001-$102,500)</t>
  </si>
  <si>
    <t>($102,501+)</t>
  </si>
  <si>
    <t>Universe: 2012 resident population ages 18 and older</t>
  </si>
  <si>
    <t>Source: Pew Research Center's Hispanic Trends Project tabulations of 2012 American Community Survey (1% IPUMS)</t>
  </si>
  <si>
    <t>Source: Pew Research Center's Hispanic Trends Project tabulations of 2010 American Community Survey (1% IPUMS)</t>
  </si>
  <si>
    <t>Source: Pew Research Center's Hispanic Trends Project tabulations of 2000 Census (5% IPUMS) and 2012 American Community Survey (1% IPUMS)</t>
  </si>
  <si>
    <t>Percent of 
all white 
non-Hispanics</t>
  </si>
  <si>
    <t>Source: Pew Research Center's Hispanic Trends Project tabulations of 2012 American Community Survey 
(1% IPUMS)</t>
  </si>
  <si>
    <t>Source: Pew Research Center's Hispanic Trends Project tabulations of 2000 Census (5% IPUMS) and 2012 American Community Survey  (1% IPUMS)</t>
  </si>
  <si>
    <r>
      <rPr>
        <b/>
        <sz val="5"/>
        <rFont val="Verdana"/>
        <family val="2"/>
      </rPr>
      <t>Source:</t>
    </r>
    <r>
      <rPr>
        <sz val="5"/>
        <rFont val="Verdana"/>
        <family val="2"/>
      </rPr>
      <t xml:space="preserve"> Pew Research Center's Hispanic Trends Project tabulations of 2011 American Community Survey 
(1% IPUMS)</t>
    </r>
  </si>
  <si>
    <t xml:space="preserve">Universe: 2011 resident population defined for women ages 15 to 44 </t>
  </si>
  <si>
    <r>
      <rPr>
        <b/>
        <sz val="5"/>
        <rFont val="Verdana"/>
        <family val="2"/>
      </rPr>
      <t>Source:</t>
    </r>
    <r>
      <rPr>
        <sz val="5"/>
        <rFont val="Verdana"/>
        <family val="2"/>
      </rPr>
      <t xml:space="preserve"> Pew Research Center's Hispanic Trends Project tabulations of 2011 American Community Survey
 (1% IPUMS)</t>
    </r>
  </si>
  <si>
    <t>Universe: 2011 resident population defined for women ages 15 to 44 giving birth in the last 12 months</t>
  </si>
  <si>
    <t>Fertility in the Past Year, by Marital Status, Race and Ethnicity: 2011*</t>
  </si>
  <si>
    <t>Fertility in the Past Year, by Race and Ethnicity: 2011*</t>
  </si>
  <si>
    <t>*Data shown is from 2011. Data from 2012 is not shown due to the suppression of fertility data from seven states (Florida, Georgia, Kansas, Montana, North Carolina, Ohio and Texas). For more, see the 2012 American Community Survey’s Accuracy Statement (http://www.census.gov/acs/www/Downloads/data_documentation/pums/Accuracy/2012AccuracyPUMS.pdf) provided by the U.S. Census Bureau.</t>
  </si>
  <si>
    <t>Mean welfare income among welfare recipients ($)</t>
  </si>
  <si>
    <r>
      <rPr>
        <b/>
        <sz val="5.5"/>
        <rFont val="Verdana"/>
        <family val="2"/>
      </rPr>
      <t>Note:</t>
    </r>
    <r>
      <rPr>
        <sz val="5.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The following are included in welfare or public assistance income: Aid to Families with Dependent Children (AFDC); and General Assistance (GA). For more details, see http://usa.ipums.org/usa-action/variables/INCWELFR.</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</si>
</sst>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0.000"/>
    <numFmt numFmtId="167" formatCode="0.0%"/>
  </numFmts>
  <fonts count="33" x14ac:knownFonts="1">
    <font>
      <sz val="10"/>
      <name val="Arial"/>
    </font>
    <font>
      <sz val="11"/>
      <color theme="1"/>
      <name val="Verdana"/>
      <family val="2"/>
      <scheme val="minor"/>
    </font>
    <font>
      <sz val="11"/>
      <color theme="1"/>
      <name val="Verdana"/>
      <family val="2"/>
      <scheme val="minor"/>
    </font>
    <font>
      <sz val="8"/>
      <name val="Arial"/>
      <family val="2"/>
    </font>
    <font>
      <sz val="8"/>
      <name val="Arial"/>
      <family val="2"/>
    </font>
    <font>
      <b/>
      <sz val="8"/>
      <color indexed="60"/>
      <name val="Arial"/>
      <family val="2"/>
    </font>
    <font>
      <sz val="10"/>
      <name val="Arial"/>
      <family val="2"/>
    </font>
    <font>
      <sz val="5.5"/>
      <name val="Verdana"/>
      <family val="2"/>
    </font>
    <font>
      <b/>
      <sz val="5.5"/>
      <name val="Verdana"/>
      <family val="2"/>
    </font>
    <font>
      <sz val="5"/>
      <name val="Verdana"/>
      <family val="2"/>
    </font>
    <font>
      <b/>
      <sz val="5"/>
      <name val="Verdana"/>
      <family val="2"/>
    </font>
    <font>
      <sz val="6"/>
      <name val="Verdana"/>
      <family val="2"/>
    </font>
    <font>
      <sz val="10"/>
      <name val="Verdana"/>
      <family val="2"/>
      <scheme val="major"/>
    </font>
    <font>
      <sz val="5.5"/>
      <name val="Verdana"/>
      <family val="2"/>
      <scheme val="major"/>
    </font>
    <font>
      <b/>
      <sz val="9"/>
      <color rgb="FF7F401C"/>
      <name val="Verdana"/>
      <family val="2"/>
    </font>
    <font>
      <sz val="8"/>
      <name val="Verdana"/>
      <family val="2"/>
      <scheme val="major"/>
    </font>
    <font>
      <b/>
      <sz val="5.5"/>
      <name val="Verdana"/>
      <family val="2"/>
      <scheme val="major"/>
    </font>
    <font>
      <b/>
      <sz val="5.5"/>
      <color indexed="62"/>
      <name val="Verdana"/>
      <family val="2"/>
      <scheme val="major"/>
    </font>
    <font>
      <sz val="5.5"/>
      <color theme="6" tint="-0.249977111117893"/>
      <name val="Verdana"/>
      <family val="2"/>
      <scheme val="major"/>
    </font>
    <font>
      <sz val="5"/>
      <name val="Verdana"/>
      <family val="2"/>
      <scheme val="major"/>
    </font>
    <font>
      <sz val="5.5"/>
      <color theme="6"/>
      <name val="Verdana"/>
      <family val="2"/>
      <scheme val="major"/>
    </font>
    <font>
      <b/>
      <sz val="5.5"/>
      <color indexed="60"/>
      <name val="Verdana"/>
      <family val="2"/>
      <scheme val="major"/>
    </font>
    <font>
      <b/>
      <sz val="5.5"/>
      <color theme="6" tint="-0.249977111117893"/>
      <name val="Verdana"/>
      <family val="2"/>
      <scheme val="major"/>
    </font>
    <font>
      <sz val="6"/>
      <name val="Verdana"/>
      <family val="2"/>
      <scheme val="major"/>
    </font>
    <font>
      <b/>
      <sz val="9"/>
      <color theme="6" tint="-0.249977111117893"/>
      <name val="Verdana"/>
      <family val="2"/>
    </font>
    <font>
      <i/>
      <sz val="5"/>
      <name val="Verdana"/>
      <family val="2"/>
      <scheme val="major"/>
    </font>
    <font>
      <i/>
      <sz val="5.5"/>
      <name val="Verdana"/>
      <family val="2"/>
      <scheme val="major"/>
    </font>
    <font>
      <b/>
      <sz val="6.5"/>
      <name val="Verdana"/>
      <family val="2"/>
      <scheme val="major"/>
    </font>
    <font>
      <b/>
      <sz val="9"/>
      <color theme="6" tint="-0.249977111117893"/>
      <name val="Verdana"/>
      <family val="2"/>
      <scheme val="major"/>
    </font>
    <font>
      <sz val="9"/>
      <color indexed="8"/>
      <name val="Arial"/>
      <family val="2"/>
    </font>
    <font>
      <sz val="10"/>
      <name val="Arial"/>
      <family val="2"/>
    </font>
    <font>
      <u/>
      <sz val="10"/>
      <color indexed="12"/>
      <name val="Arial"/>
      <family val="2"/>
    </font>
    <font>
      <b/>
      <sz val="10"/>
      <name val="Arial"/>
      <family val="2"/>
    </font>
  </fonts>
  <fills count="5">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0"/>
        <bgColor indexed="64"/>
      </patternFill>
    </fill>
  </fills>
  <borders count="23">
    <border>
      <left/>
      <right/>
      <top/>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rgb="FFBFBFBF"/>
      </bottom>
      <diagonal/>
    </border>
    <border>
      <left/>
      <right/>
      <top style="medium">
        <color theme="1"/>
      </top>
      <bottom/>
      <diagonal/>
    </border>
    <border>
      <left/>
      <right/>
      <top style="medium">
        <color indexed="64"/>
      </top>
      <bottom style="thin">
        <color rgb="FFBFBFBF"/>
      </bottom>
      <diagonal/>
    </border>
    <border>
      <left/>
      <right/>
      <top style="thin">
        <color theme="0" tint="-0.24994659260841701"/>
      </top>
      <bottom style="thin">
        <color theme="0" tint="-0.24994659260841701"/>
      </bottom>
      <diagonal/>
    </border>
    <border>
      <left/>
      <right/>
      <top style="medium">
        <color indexed="64"/>
      </top>
      <bottom style="thin">
        <color theme="0" tint="-0.24994659260841701"/>
      </bottom>
      <diagonal/>
    </border>
    <border>
      <left/>
      <right/>
      <top style="thin">
        <color rgb="FFBFBFBF"/>
      </top>
      <bottom style="thin">
        <color rgb="FFBFBFBF"/>
      </bottom>
      <diagonal/>
    </border>
    <border>
      <left/>
      <right/>
      <top/>
      <bottom style="thin">
        <color theme="0" tint="-0.24994659260841701"/>
      </bottom>
      <diagonal/>
    </border>
    <border>
      <left/>
      <right/>
      <top style="thin">
        <color theme="0" tint="-0.24994659260841701"/>
      </top>
      <bottom style="medium">
        <color indexed="64"/>
      </bottom>
      <diagonal/>
    </border>
    <border>
      <left/>
      <right/>
      <top style="thin">
        <color theme="0" tint="-0.24994659260841701"/>
      </top>
      <bottom/>
      <diagonal/>
    </border>
    <border>
      <left/>
      <right/>
      <top style="medium">
        <color theme="1"/>
      </top>
      <bottom style="thin">
        <color theme="0" tint="-0.24994659260841701"/>
      </bottom>
      <diagonal/>
    </border>
    <border>
      <left/>
      <right/>
      <top style="thin">
        <color theme="0" tint="-0.24994659260841701"/>
      </top>
      <bottom style="thin">
        <color indexed="64"/>
      </bottom>
      <diagonal/>
    </border>
    <border>
      <left/>
      <right/>
      <top style="thin">
        <color theme="0" tint="-0.24994659260841701"/>
      </top>
      <bottom style="medium">
        <color theme="1"/>
      </bottom>
      <diagonal/>
    </border>
    <border>
      <left/>
      <right/>
      <top style="medium">
        <color theme="0" tint="-0.24994659260841701"/>
      </top>
      <bottom style="medium">
        <color theme="0" tint="-0.24994659260841701"/>
      </bottom>
      <diagonal/>
    </border>
    <border>
      <left/>
      <right/>
      <top style="medium">
        <color theme="0" tint="-0.24994659260841701"/>
      </top>
      <bottom style="medium">
        <color indexed="64"/>
      </bottom>
      <diagonal/>
    </border>
    <border>
      <left/>
      <right/>
      <top style="thin">
        <color rgb="FFBFBFBF"/>
      </top>
      <bottom/>
      <diagonal/>
    </border>
    <border>
      <left/>
      <right/>
      <top style="thin">
        <color theme="0" tint="-0.24994659260841701"/>
      </top>
      <bottom style="thin">
        <color rgb="FFBFBFBF"/>
      </bottom>
      <diagonal/>
    </border>
    <border>
      <left/>
      <right/>
      <top style="medium">
        <color theme="1"/>
      </top>
      <bottom style="thin">
        <color rgb="FFBFBFBF"/>
      </bottom>
      <diagonal/>
    </border>
    <border>
      <left/>
      <right/>
      <top style="thin">
        <color rgb="FFBFBFBF"/>
      </top>
      <bottom style="thin">
        <color theme="0" tint="-0.24994659260841701"/>
      </bottom>
      <diagonal/>
    </border>
  </borders>
  <cellStyleXfs count="11">
    <xf numFmtId="0" fontId="0" fillId="0" borderId="0"/>
    <xf numFmtId="0" fontId="6" fillId="0" borderId="0"/>
    <xf numFmtId="0" fontId="6" fillId="0" borderId="0"/>
    <xf numFmtId="0" fontId="2" fillId="0" borderId="0"/>
    <xf numFmtId="43" fontId="2" fillId="0" borderId="0" applyFont="0" applyFill="0" applyBorder="0" applyAlignment="0" applyProtection="0"/>
    <xf numFmtId="9" fontId="30" fillId="0" borderId="0" applyFont="0" applyFill="0" applyBorder="0" applyAlignment="0" applyProtection="0"/>
    <xf numFmtId="0" fontId="31" fillId="0" borderId="0" applyNumberFormat="0" applyFill="0" applyBorder="0" applyAlignment="0" applyProtection="0">
      <alignment vertical="top"/>
      <protection locked="0"/>
    </xf>
    <xf numFmtId="0" fontId="6" fillId="0" borderId="0"/>
    <xf numFmtId="9" fontId="6" fillId="0" borderId="0" applyFont="0" applyFill="0" applyBorder="0" applyAlignment="0" applyProtection="0"/>
    <xf numFmtId="0" fontId="1" fillId="0" borderId="0"/>
    <xf numFmtId="43" fontId="1" fillId="0" borderId="0" applyFont="0" applyFill="0" applyBorder="0" applyAlignment="0" applyProtection="0"/>
  </cellStyleXfs>
  <cellXfs count="528">
    <xf numFmtId="0" fontId="0" fillId="0" borderId="0" xfId="0"/>
    <xf numFmtId="0" fontId="0" fillId="0" borderId="0" xfId="0" applyAlignment="1">
      <alignment wrapText="1"/>
    </xf>
    <xf numFmtId="3" fontId="0" fillId="0" borderId="0" xfId="0" applyNumberFormat="1"/>
    <xf numFmtId="164" fontId="0" fillId="0" borderId="0" xfId="0" applyNumberFormat="1"/>
    <xf numFmtId="0" fontId="0" fillId="0" borderId="0" xfId="0" applyBorder="1"/>
    <xf numFmtId="0" fontId="0" fillId="0" borderId="0" xfId="0" applyAlignment="1">
      <alignment horizontal="center"/>
    </xf>
    <xf numFmtId="0" fontId="3" fillId="0" borderId="0" xfId="0" applyFont="1" applyBorder="1"/>
    <xf numFmtId="0" fontId="3" fillId="0" borderId="0" xfId="0" applyFont="1" applyBorder="1" applyAlignment="1">
      <alignment horizontal="left" indent="1"/>
    </xf>
    <xf numFmtId="0" fontId="0" fillId="0" borderId="0" xfId="0" applyFill="1"/>
    <xf numFmtId="3" fontId="4" fillId="0" borderId="0" xfId="0" applyNumberFormat="1" applyFont="1"/>
    <xf numFmtId="0" fontId="3" fillId="0" borderId="0" xfId="0" applyFont="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center"/>
    </xf>
    <xf numFmtId="0" fontId="12" fillId="0" borderId="0" xfId="0" applyFont="1" applyBorder="1" applyAlignment="1">
      <alignment wrapText="1"/>
    </xf>
    <xf numFmtId="0" fontId="0" fillId="0" borderId="0" xfId="0" applyBorder="1" applyAlignment="1">
      <alignment wrapText="1"/>
    </xf>
    <xf numFmtId="0" fontId="0" fillId="3" borderId="0" xfId="0" applyFill="1" applyBorder="1" applyAlignment="1">
      <alignment wrapText="1"/>
    </xf>
    <xf numFmtId="166" fontId="0" fillId="0" borderId="0" xfId="0" applyNumberFormat="1" applyBorder="1" applyAlignment="1">
      <alignment wrapText="1"/>
    </xf>
    <xf numFmtId="0" fontId="13" fillId="0" borderId="0" xfId="0" applyFont="1" applyBorder="1" applyAlignment="1">
      <alignment horizontal="center" vertical="center" wrapText="1"/>
    </xf>
    <xf numFmtId="0" fontId="13" fillId="0" borderId="0" xfId="0" applyFont="1" applyBorder="1" applyAlignment="1" applyProtection="1">
      <alignment wrapText="1"/>
      <protection locked="0"/>
    </xf>
    <xf numFmtId="0" fontId="13" fillId="0" borderId="0" xfId="0" applyFont="1" applyBorder="1" applyAlignment="1" applyProtection="1">
      <alignment horizontal="center" vertical="center" wrapText="1"/>
      <protection locked="0"/>
    </xf>
    <xf numFmtId="0" fontId="13" fillId="0" borderId="5" xfId="0" applyFont="1" applyBorder="1" applyAlignment="1" applyProtection="1">
      <alignment horizontal="left" vertical="center" wrapText="1"/>
      <protection locked="0"/>
    </xf>
    <xf numFmtId="3" fontId="13" fillId="0" borderId="5" xfId="0" applyNumberFormat="1" applyFont="1" applyFill="1" applyBorder="1" applyAlignment="1" applyProtection="1">
      <alignment horizontal="right" vertical="center" wrapText="1"/>
      <protection locked="0"/>
    </xf>
    <xf numFmtId="0" fontId="14" fillId="0" borderId="0" xfId="0" applyFont="1" applyFill="1" applyBorder="1" applyAlignment="1">
      <alignment horizontal="left" vertical="center" wrapText="1"/>
    </xf>
    <xf numFmtId="3" fontId="13" fillId="0" borderId="5" xfId="0" applyNumberFormat="1" applyFont="1" applyFill="1" applyBorder="1" applyAlignment="1" applyProtection="1">
      <alignment horizontal="right" vertical="center" wrapText="1" indent="1"/>
      <protection locked="0"/>
    </xf>
    <xf numFmtId="164" fontId="13" fillId="0" borderId="5" xfId="0" applyNumberFormat="1" applyFont="1" applyFill="1" applyBorder="1" applyAlignment="1" applyProtection="1">
      <alignment horizontal="right" vertical="center" wrapText="1" indent="2"/>
      <protection locked="0"/>
    </xf>
    <xf numFmtId="164" fontId="13" fillId="0" borderId="5" xfId="0" applyNumberFormat="1" applyFont="1" applyFill="1" applyBorder="1" applyAlignment="1" applyProtection="1">
      <alignment horizontal="right" vertical="center" wrapText="1" indent="1"/>
      <protection locked="0"/>
    </xf>
    <xf numFmtId="0" fontId="13" fillId="0" borderId="0" xfId="0" applyFont="1"/>
    <xf numFmtId="3" fontId="13" fillId="0" borderId="0" xfId="0" applyNumberFormat="1" applyFont="1" applyBorder="1" applyAlignment="1">
      <alignment horizontal="right"/>
    </xf>
    <xf numFmtId="164" fontId="13" fillId="0" borderId="0" xfId="0" applyNumberFormat="1" applyFont="1"/>
    <xf numFmtId="0" fontId="13" fillId="0" borderId="0" xfId="0" applyFont="1" applyBorder="1"/>
    <xf numFmtId="0" fontId="13" fillId="0" borderId="0" xfId="0" applyFont="1" applyFill="1" applyBorder="1" applyAlignment="1">
      <alignment horizontal="left" wrapText="1"/>
    </xf>
    <xf numFmtId="0" fontId="13" fillId="0" borderId="0" xfId="0" applyFont="1" applyBorder="1" applyAlignment="1">
      <alignment wrapText="1"/>
    </xf>
    <xf numFmtId="0" fontId="15" fillId="0" borderId="0" xfId="0" applyFont="1" applyBorder="1" applyAlignment="1">
      <alignment vertical="center" wrapText="1"/>
    </xf>
    <xf numFmtId="0" fontId="16" fillId="0" borderId="1" xfId="0" applyFont="1" applyBorder="1" applyAlignment="1">
      <alignment horizontal="left" wrapText="1"/>
    </xf>
    <xf numFmtId="0" fontId="13" fillId="0" borderId="0" xfId="0" applyFont="1" applyBorder="1" applyAlignment="1" applyProtection="1">
      <alignment horizontal="left" vertical="center" wrapText="1"/>
      <protection locked="0"/>
    </xf>
    <xf numFmtId="3" fontId="13" fillId="0" borderId="0" xfId="0" applyNumberFormat="1" applyFont="1" applyFill="1" applyBorder="1" applyAlignment="1" applyProtection="1">
      <alignment horizontal="right" vertical="center" wrapText="1" indent="1"/>
      <protection locked="0"/>
    </xf>
    <xf numFmtId="164" fontId="13" fillId="0" borderId="0" xfId="0" applyNumberFormat="1" applyFont="1" applyFill="1" applyBorder="1" applyAlignment="1" applyProtection="1">
      <alignment horizontal="right" vertical="center" wrapText="1" indent="2"/>
      <protection locked="0"/>
    </xf>
    <xf numFmtId="3" fontId="13" fillId="0" borderId="0" xfId="0" applyNumberFormat="1" applyFont="1" applyFill="1" applyBorder="1" applyAlignment="1" applyProtection="1">
      <alignment horizontal="right" vertical="center" wrapText="1"/>
      <protection locked="0"/>
    </xf>
    <xf numFmtId="164" fontId="13" fillId="0" borderId="0" xfId="0" applyNumberFormat="1" applyFont="1" applyFill="1" applyBorder="1" applyAlignment="1" applyProtection="1">
      <alignment horizontal="right" vertical="center" wrapText="1" indent="1"/>
      <protection locked="0"/>
    </xf>
    <xf numFmtId="49" fontId="13" fillId="0" borderId="0" xfId="0" applyNumberFormat="1" applyFont="1" applyBorder="1" applyAlignment="1">
      <alignment horizontal="center" wrapText="1"/>
    </xf>
    <xf numFmtId="0" fontId="16" fillId="0" borderId="6" xfId="0" applyFont="1" applyBorder="1" applyAlignment="1" applyProtection="1">
      <alignment horizontal="left" vertical="center" wrapText="1"/>
      <protection locked="0"/>
    </xf>
    <xf numFmtId="3" fontId="16" fillId="0" borderId="6" xfId="0" applyNumberFormat="1" applyFont="1" applyFill="1" applyBorder="1" applyAlignment="1" applyProtection="1">
      <alignment horizontal="right" vertical="center" wrapText="1" indent="1"/>
      <protection locked="0"/>
    </xf>
    <xf numFmtId="164" fontId="16" fillId="0" borderId="6" xfId="0" applyNumberFormat="1" applyFont="1" applyBorder="1" applyAlignment="1" applyProtection="1">
      <alignment horizontal="right" vertical="center" wrapText="1" indent="2"/>
      <protection locked="0"/>
    </xf>
    <xf numFmtId="0" fontId="16" fillId="0" borderId="7" xfId="0" applyFont="1" applyBorder="1" applyAlignment="1" applyProtection="1">
      <alignment horizontal="left" vertical="center" wrapText="1"/>
      <protection locked="0"/>
    </xf>
    <xf numFmtId="3" fontId="16" fillId="0" borderId="7" xfId="0" applyNumberFormat="1" applyFont="1" applyFill="1" applyBorder="1" applyAlignment="1" applyProtection="1">
      <alignment horizontal="right" vertical="center" wrapText="1"/>
      <protection locked="0"/>
    </xf>
    <xf numFmtId="164" fontId="16" fillId="0" borderId="7" xfId="0" applyNumberFormat="1" applyFont="1" applyBorder="1" applyAlignment="1" applyProtection="1">
      <alignment horizontal="right" vertical="center" wrapText="1" indent="2"/>
      <protection locked="0"/>
    </xf>
    <xf numFmtId="164" fontId="16" fillId="0" borderId="7" xfId="0" applyNumberFormat="1" applyFont="1" applyFill="1" applyBorder="1" applyAlignment="1" applyProtection="1">
      <alignment horizontal="right" vertical="center" wrapText="1" indent="1"/>
      <protection locked="0"/>
    </xf>
    <xf numFmtId="3" fontId="16" fillId="0" borderId="7" xfId="0" applyNumberFormat="1" applyFont="1" applyFill="1" applyBorder="1" applyAlignment="1" applyProtection="1">
      <alignment horizontal="right" vertical="center" wrapText="1" indent="1"/>
      <protection locked="0"/>
    </xf>
    <xf numFmtId="164" fontId="16" fillId="0" borderId="7" xfId="0" applyNumberFormat="1" applyFont="1" applyFill="1" applyBorder="1" applyAlignment="1" applyProtection="1">
      <alignment horizontal="right" vertical="center" wrapText="1" indent="2"/>
      <protection locked="0"/>
    </xf>
    <xf numFmtId="3" fontId="13" fillId="0" borderId="0" xfId="0" applyNumberFormat="1" applyFont="1" applyBorder="1" applyAlignment="1">
      <alignment horizontal="right" indent="1"/>
    </xf>
    <xf numFmtId="3" fontId="13" fillId="0" borderId="8" xfId="0" applyNumberFormat="1" applyFont="1" applyBorder="1" applyAlignment="1">
      <alignment horizontal="right" indent="1"/>
    </xf>
    <xf numFmtId="0" fontId="13" fillId="0" borderId="0" xfId="0" applyFont="1" applyBorder="1" applyAlignment="1">
      <alignment horizontal="center" wrapText="1"/>
    </xf>
    <xf numFmtId="0" fontId="14" fillId="3" borderId="0" xfId="0" applyFont="1" applyFill="1" applyBorder="1" applyAlignment="1">
      <alignment horizontal="left" vertical="center" wrapText="1"/>
    </xf>
    <xf numFmtId="0" fontId="13" fillId="0" borderId="0" xfId="0" applyFont="1" applyBorder="1" applyAlignment="1">
      <alignment horizontal="center" vertical="center"/>
    </xf>
    <xf numFmtId="0" fontId="17" fillId="2" borderId="0" xfId="0" applyFont="1" applyFill="1" applyBorder="1" applyAlignment="1">
      <alignment horizontal="center" vertical="center"/>
    </xf>
    <xf numFmtId="3" fontId="13" fillId="0" borderId="0" xfId="0" applyNumberFormat="1" applyFont="1" applyBorder="1"/>
    <xf numFmtId="164" fontId="13" fillId="0" borderId="0" xfId="0" applyNumberFormat="1" applyFont="1" applyBorder="1"/>
    <xf numFmtId="0" fontId="13" fillId="0" borderId="0" xfId="0" applyFont="1" applyBorder="1" applyAlignment="1"/>
    <xf numFmtId="0" fontId="13" fillId="0" borderId="0" xfId="0" applyFont="1" applyBorder="1" applyAlignment="1">
      <alignment vertical="center"/>
    </xf>
    <xf numFmtId="0" fontId="13" fillId="0" borderId="2" xfId="0" applyFont="1" applyBorder="1" applyAlignment="1">
      <alignment horizontal="center"/>
    </xf>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164" fontId="13" fillId="0" borderId="8" xfId="0" applyNumberFormat="1" applyFont="1" applyBorder="1" applyAlignment="1">
      <alignment horizontal="right" indent="2"/>
    </xf>
    <xf numFmtId="164" fontId="16" fillId="0" borderId="0" xfId="0" applyNumberFormat="1" applyFont="1" applyBorder="1" applyAlignment="1">
      <alignment horizontal="right" indent="2"/>
    </xf>
    <xf numFmtId="0" fontId="17" fillId="3" borderId="1" xfId="0" applyFont="1" applyFill="1" applyBorder="1" applyAlignment="1">
      <alignment horizontal="center"/>
    </xf>
    <xf numFmtId="0" fontId="13" fillId="3" borderId="1" xfId="0" applyFont="1" applyFill="1" applyBorder="1"/>
    <xf numFmtId="0" fontId="18" fillId="0" borderId="8" xfId="0" applyFont="1" applyBorder="1" applyAlignment="1">
      <alignment horizontal="left"/>
    </xf>
    <xf numFmtId="0" fontId="16" fillId="0" borderId="9" xfId="0" applyFont="1" applyBorder="1" applyAlignment="1">
      <alignment horizontal="left"/>
    </xf>
    <xf numFmtId="0" fontId="19" fillId="0" borderId="0" xfId="0" applyFont="1" applyBorder="1" applyAlignment="1">
      <alignment horizontal="left" indent="1"/>
    </xf>
    <xf numFmtId="0" fontId="13" fillId="3" borderId="0" xfId="0" applyFont="1" applyFill="1"/>
    <xf numFmtId="0" fontId="13" fillId="0" borderId="0" xfId="0" applyFont="1" applyFill="1" applyBorder="1" applyAlignment="1">
      <alignment horizontal="left"/>
    </xf>
    <xf numFmtId="0" fontId="19" fillId="0" borderId="5" xfId="0" applyNumberFormat="1" applyFont="1" applyFill="1" applyBorder="1" applyAlignment="1">
      <alignment horizontal="left" wrapText="1"/>
    </xf>
    <xf numFmtId="0" fontId="7" fillId="0" borderId="0" xfId="0" applyFont="1" applyBorder="1" applyAlignment="1">
      <alignment horizontal="left" vertical="center" wrapText="1"/>
    </xf>
    <xf numFmtId="0" fontId="13" fillId="0" borderId="0" xfId="0" applyFont="1" applyBorder="1" applyAlignment="1">
      <alignment horizontal="left" vertical="center" wrapText="1"/>
    </xf>
    <xf numFmtId="0" fontId="13" fillId="0" borderId="0" xfId="0" applyFont="1" applyBorder="1"/>
    <xf numFmtId="3" fontId="13" fillId="0" borderId="5" xfId="0" applyNumberFormat="1" applyFont="1" applyFill="1" applyBorder="1" applyAlignment="1" applyProtection="1">
      <alignment horizontal="right" vertical="center" wrapText="1" indent="3"/>
      <protection locked="0"/>
    </xf>
    <xf numFmtId="3" fontId="13" fillId="0" borderId="0" xfId="0" applyNumberFormat="1" applyFont="1" applyFill="1" applyBorder="1" applyAlignment="1" applyProtection="1">
      <alignment horizontal="right" vertical="center" wrapText="1" indent="3"/>
      <protection locked="0"/>
    </xf>
    <xf numFmtId="3" fontId="16" fillId="0" borderId="6" xfId="0" applyNumberFormat="1" applyFont="1" applyFill="1" applyBorder="1" applyAlignment="1" applyProtection="1">
      <alignment horizontal="right" vertical="center" wrapText="1" indent="3"/>
      <protection locked="0"/>
    </xf>
    <xf numFmtId="165" fontId="13" fillId="0" borderId="5" xfId="0" applyNumberFormat="1" applyFont="1" applyFill="1" applyBorder="1" applyAlignment="1" applyProtection="1">
      <alignment horizontal="right" vertical="center" wrapText="1" indent="4"/>
      <protection locked="0"/>
    </xf>
    <xf numFmtId="165" fontId="13" fillId="0" borderId="0" xfId="0" applyNumberFormat="1" applyFont="1" applyFill="1" applyBorder="1" applyAlignment="1" applyProtection="1">
      <alignment horizontal="right" vertical="center" wrapText="1" indent="4"/>
      <protection locked="0"/>
    </xf>
    <xf numFmtId="165" fontId="16" fillId="0" borderId="6" xfId="0" applyNumberFormat="1" applyFont="1" applyFill="1" applyBorder="1" applyAlignment="1" applyProtection="1">
      <alignment horizontal="right" vertical="center" wrapText="1" indent="4"/>
      <protection locked="0"/>
    </xf>
    <xf numFmtId="164" fontId="13" fillId="0" borderId="5" xfId="0" applyNumberFormat="1" applyFont="1" applyFill="1" applyBorder="1" applyAlignment="1" applyProtection="1">
      <alignment horizontal="right" vertical="center" wrapText="1" indent="3"/>
      <protection locked="0"/>
    </xf>
    <xf numFmtId="164" fontId="13" fillId="0" borderId="0" xfId="0" applyNumberFormat="1" applyFont="1" applyFill="1" applyBorder="1" applyAlignment="1" applyProtection="1">
      <alignment horizontal="right" vertical="center" wrapText="1" indent="3"/>
      <protection locked="0"/>
    </xf>
    <xf numFmtId="164" fontId="16" fillId="0" borderId="6" xfId="0" applyNumberFormat="1" applyFont="1" applyBorder="1" applyAlignment="1" applyProtection="1">
      <alignment horizontal="right" vertical="center" wrapText="1" indent="3"/>
      <protection locked="0"/>
    </xf>
    <xf numFmtId="164" fontId="13" fillId="0" borderId="5" xfId="0" applyNumberFormat="1" applyFont="1" applyFill="1" applyBorder="1" applyAlignment="1" applyProtection="1">
      <alignment horizontal="right" vertical="center" wrapText="1" indent="4"/>
      <protection locked="0"/>
    </xf>
    <xf numFmtId="164" fontId="13" fillId="0" borderId="0" xfId="0" applyNumberFormat="1" applyFont="1" applyFill="1" applyBorder="1" applyAlignment="1" applyProtection="1">
      <alignment horizontal="right" vertical="center" wrapText="1" indent="4"/>
      <protection locked="0"/>
    </xf>
    <xf numFmtId="164" fontId="16" fillId="0" borderId="6" xfId="0" applyNumberFormat="1" applyFont="1" applyBorder="1" applyAlignment="1" applyProtection="1">
      <alignment horizontal="right" vertical="center" wrapText="1" indent="4"/>
      <protection locked="0"/>
    </xf>
    <xf numFmtId="3" fontId="18" fillId="0" borderId="10" xfId="0" applyNumberFormat="1" applyFont="1" applyFill="1" applyBorder="1" applyAlignment="1" applyProtection="1">
      <alignment horizontal="right" vertical="center" wrapText="1" indent="3"/>
      <protection locked="0"/>
    </xf>
    <xf numFmtId="165" fontId="18" fillId="0" borderId="10" xfId="0" applyNumberFormat="1" applyFont="1" applyFill="1" applyBorder="1" applyAlignment="1" applyProtection="1">
      <alignment horizontal="right" vertical="center" wrapText="1" indent="4"/>
      <protection locked="0"/>
    </xf>
    <xf numFmtId="164" fontId="18" fillId="0" borderId="10" xfId="0" applyNumberFormat="1" applyFont="1" applyFill="1" applyBorder="1" applyAlignment="1" applyProtection="1">
      <alignment horizontal="right" vertical="center" wrapText="1" indent="3"/>
      <protection locked="0"/>
    </xf>
    <xf numFmtId="0" fontId="13" fillId="0" borderId="0" xfId="0" applyFont="1" applyBorder="1" applyAlignment="1">
      <alignment horizontal="left"/>
    </xf>
    <xf numFmtId="0" fontId="13" fillId="0" borderId="0" xfId="0" applyFont="1" applyBorder="1"/>
    <xf numFmtId="0" fontId="18" fillId="0" borderId="11" xfId="0" applyFont="1" applyBorder="1" applyAlignment="1">
      <alignment horizontal="left" vertical="center" wrapText="1"/>
    </xf>
    <xf numFmtId="3" fontId="18" fillId="0" borderId="11" xfId="1" applyNumberFormat="1" applyFont="1" applyBorder="1" applyAlignment="1">
      <alignment horizontal="right" vertical="center" wrapText="1" indent="1"/>
    </xf>
    <xf numFmtId="164" fontId="18" fillId="0" borderId="11" xfId="0" applyNumberFormat="1" applyFont="1" applyBorder="1" applyAlignment="1">
      <alignment horizontal="right" vertical="center" wrapText="1" indent="2"/>
    </xf>
    <xf numFmtId="0" fontId="18" fillId="0" borderId="0" xfId="0" applyFont="1" applyBorder="1" applyAlignment="1">
      <alignment horizontal="left" vertical="center" wrapText="1"/>
    </xf>
    <xf numFmtId="164" fontId="18" fillId="0" borderId="0" xfId="0" applyNumberFormat="1" applyFont="1" applyBorder="1" applyAlignment="1">
      <alignment horizontal="right" vertical="center" wrapText="1" indent="2"/>
    </xf>
    <xf numFmtId="0" fontId="16" fillId="0" borderId="9" xfId="0" applyFont="1" applyBorder="1" applyAlignment="1">
      <alignment horizontal="left" vertical="center" wrapText="1"/>
    </xf>
    <xf numFmtId="3" fontId="16" fillId="0" borderId="9" xfId="1" applyNumberFormat="1" applyFont="1" applyBorder="1" applyAlignment="1">
      <alignment horizontal="right" vertical="center" wrapText="1" indent="1"/>
    </xf>
    <xf numFmtId="164" fontId="16" fillId="0" borderId="9" xfId="0" applyNumberFormat="1" applyFont="1" applyBorder="1" applyAlignment="1">
      <alignment horizontal="right" vertical="center" wrapText="1" indent="2"/>
    </xf>
    <xf numFmtId="0" fontId="18" fillId="0" borderId="5"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3" fontId="18" fillId="0" borderId="10" xfId="0" applyNumberFormat="1" applyFont="1" applyFill="1" applyBorder="1" applyAlignment="1" applyProtection="1">
      <alignment horizontal="right" vertical="center" wrapText="1" indent="1"/>
      <protection locked="0"/>
    </xf>
    <xf numFmtId="164" fontId="18" fillId="0" borderId="10" xfId="0" applyNumberFormat="1" applyFont="1" applyFill="1" applyBorder="1" applyAlignment="1" applyProtection="1">
      <alignment horizontal="right" vertical="center" wrapText="1" indent="2"/>
      <protection locked="0"/>
    </xf>
    <xf numFmtId="3" fontId="18" fillId="0" borderId="10" xfId="0" applyNumberFormat="1" applyFont="1" applyFill="1" applyBorder="1" applyAlignment="1" applyProtection="1">
      <alignment horizontal="right" vertical="center" wrapText="1"/>
      <protection locked="0"/>
    </xf>
    <xf numFmtId="164" fontId="18" fillId="0" borderId="10" xfId="0" applyNumberFormat="1" applyFont="1" applyFill="1" applyBorder="1" applyAlignment="1" applyProtection="1">
      <alignment horizontal="right" vertical="center" wrapText="1" indent="1"/>
      <protection locked="0"/>
    </xf>
    <xf numFmtId="0" fontId="18" fillId="0" borderId="5" xfId="0" applyFont="1" applyBorder="1" applyAlignment="1" applyProtection="1">
      <alignment horizontal="left" vertical="center" wrapText="1" indent="1"/>
      <protection locked="0"/>
    </xf>
    <xf numFmtId="3" fontId="18" fillId="0" borderId="5" xfId="0" applyNumberFormat="1" applyFont="1" applyFill="1" applyBorder="1" applyAlignment="1" applyProtection="1">
      <alignment horizontal="right" vertical="center" wrapText="1" indent="1"/>
      <protection locked="0"/>
    </xf>
    <xf numFmtId="164" fontId="18" fillId="0" borderId="5" xfId="0" applyNumberFormat="1" applyFont="1" applyFill="1" applyBorder="1" applyAlignment="1" applyProtection="1">
      <alignment horizontal="right" vertical="center" wrapText="1" indent="2"/>
      <protection locked="0"/>
    </xf>
    <xf numFmtId="3" fontId="18" fillId="0" borderId="0" xfId="0" applyNumberFormat="1" applyFont="1" applyFill="1" applyBorder="1" applyAlignment="1" applyProtection="1">
      <alignment horizontal="right" vertical="center" wrapText="1" indent="1"/>
      <protection locked="0"/>
    </xf>
    <xf numFmtId="164" fontId="18" fillId="0" borderId="0" xfId="0" applyNumberFormat="1" applyFont="1" applyFill="1" applyBorder="1" applyAlignment="1" applyProtection="1">
      <alignment horizontal="right" vertical="center" wrapText="1" indent="2"/>
      <protection locked="0"/>
    </xf>
    <xf numFmtId="3" fontId="18" fillId="0" borderId="5" xfId="0" applyNumberFormat="1" applyFont="1" applyFill="1" applyBorder="1" applyAlignment="1" applyProtection="1">
      <alignment horizontal="right" vertical="center" wrapText="1"/>
      <protection locked="0"/>
    </xf>
    <xf numFmtId="164" fontId="18" fillId="0" borderId="5" xfId="0" applyNumberFormat="1" applyFont="1" applyFill="1" applyBorder="1" applyAlignment="1" applyProtection="1">
      <alignment horizontal="right" vertical="center" wrapText="1" indent="1"/>
      <protection locked="0"/>
    </xf>
    <xf numFmtId="3" fontId="18" fillId="0" borderId="0" xfId="0" applyNumberFormat="1" applyFont="1" applyFill="1" applyBorder="1" applyAlignment="1" applyProtection="1">
      <alignment horizontal="right" vertical="center" wrapText="1"/>
      <protection locked="0"/>
    </xf>
    <xf numFmtId="3" fontId="18" fillId="0" borderId="8" xfId="0" applyNumberFormat="1" applyFont="1" applyBorder="1" applyAlignment="1">
      <alignment horizontal="right" indent="1"/>
    </xf>
    <xf numFmtId="164" fontId="18" fillId="0" borderId="8" xfId="0" applyNumberFormat="1" applyFont="1" applyBorder="1" applyAlignment="1">
      <alignment horizontal="right" indent="2"/>
    </xf>
    <xf numFmtId="164" fontId="18" fillId="0" borderId="12" xfId="0" applyNumberFormat="1" applyFont="1" applyBorder="1" applyAlignment="1">
      <alignment horizontal="right" indent="2"/>
    </xf>
    <xf numFmtId="164" fontId="18" fillId="0" borderId="10" xfId="0" applyNumberFormat="1" applyFont="1" applyFill="1" applyBorder="1" applyAlignment="1" applyProtection="1">
      <alignment horizontal="right" vertical="center" wrapText="1" indent="4"/>
      <protection locked="0"/>
    </xf>
    <xf numFmtId="0" fontId="16" fillId="0" borderId="0" xfId="0" applyFont="1" applyFill="1" applyBorder="1" applyAlignment="1">
      <alignment horizontal="left"/>
    </xf>
    <xf numFmtId="0" fontId="16" fillId="0" borderId="1" xfId="0" applyFont="1" applyBorder="1" applyAlignment="1">
      <alignment horizontal="left"/>
    </xf>
    <xf numFmtId="0" fontId="13" fillId="0" borderId="11" xfId="0" applyFont="1" applyBorder="1" applyAlignment="1">
      <alignment horizontal="left"/>
    </xf>
    <xf numFmtId="164" fontId="18" fillId="0" borderId="8" xfId="0" applyNumberFormat="1" applyFont="1" applyBorder="1" applyAlignment="1">
      <alignment horizontal="center"/>
    </xf>
    <xf numFmtId="164" fontId="16" fillId="0" borderId="7" xfId="0" applyNumberFormat="1" applyFont="1" applyFill="1" applyBorder="1" applyAlignment="1" applyProtection="1">
      <alignment horizontal="center" vertical="center" wrapText="1"/>
      <protection locked="0"/>
    </xf>
    <xf numFmtId="0" fontId="13" fillId="0" borderId="0" xfId="0" applyFont="1" applyFill="1" applyBorder="1" applyAlignment="1">
      <alignment horizontal="left"/>
    </xf>
    <xf numFmtId="164" fontId="13" fillId="0" borderId="13" xfId="0" applyNumberFormat="1" applyFont="1" applyBorder="1" applyAlignment="1">
      <alignment horizontal="right" indent="2"/>
    </xf>
    <xf numFmtId="164" fontId="16" fillId="0" borderId="9" xfId="0" applyNumberFormat="1" applyFont="1" applyBorder="1" applyAlignment="1">
      <alignment horizontal="right" indent="2"/>
    </xf>
    <xf numFmtId="3" fontId="13" fillId="0" borderId="13" xfId="0" applyNumberFormat="1" applyFont="1" applyBorder="1" applyAlignment="1">
      <alignment horizontal="right" indent="1"/>
    </xf>
    <xf numFmtId="0" fontId="13" fillId="0" borderId="2" xfId="0" applyFont="1" applyBorder="1" applyAlignment="1">
      <alignment horizontal="center" wrapText="1"/>
    </xf>
    <xf numFmtId="0" fontId="13" fillId="0" borderId="0" xfId="0" applyFont="1" applyFill="1" applyBorder="1" applyAlignment="1">
      <alignment horizontal="center"/>
    </xf>
    <xf numFmtId="0" fontId="13" fillId="0" borderId="0" xfId="0" applyFont="1" applyBorder="1"/>
    <xf numFmtId="0" fontId="13" fillId="0" borderId="0" xfId="0" applyFont="1" applyFill="1" applyBorder="1" applyAlignment="1">
      <alignment horizontal="left"/>
    </xf>
    <xf numFmtId="3" fontId="18" fillId="0" borderId="13" xfId="0" applyNumberFormat="1" applyFont="1" applyBorder="1" applyAlignment="1">
      <alignment horizontal="right" indent="1"/>
    </xf>
    <xf numFmtId="164" fontId="18" fillId="0" borderId="13" xfId="0" applyNumberFormat="1" applyFont="1" applyBorder="1" applyAlignment="1">
      <alignment horizontal="center"/>
    </xf>
    <xf numFmtId="164" fontId="16" fillId="0" borderId="9" xfId="0" applyNumberFormat="1" applyFont="1" applyBorder="1" applyAlignment="1">
      <alignment horizontal="center"/>
    </xf>
    <xf numFmtId="0" fontId="13" fillId="0" borderId="0" xfId="0" applyFont="1" applyBorder="1"/>
    <xf numFmtId="3" fontId="16" fillId="0" borderId="14" xfId="0" applyNumberFormat="1" applyFont="1" applyFill="1" applyBorder="1" applyAlignment="1" applyProtection="1">
      <alignment horizontal="right" vertical="center" wrapText="1" indent="1"/>
      <protection locked="0"/>
    </xf>
    <xf numFmtId="3" fontId="13" fillId="0" borderId="5" xfId="0" applyNumberFormat="1" applyFont="1" applyFill="1" applyBorder="1" applyAlignment="1" applyProtection="1">
      <alignment horizontal="right" vertical="center" wrapText="1" indent="2"/>
      <protection locked="0"/>
    </xf>
    <xf numFmtId="3" fontId="18" fillId="0" borderId="5" xfId="0" applyNumberFormat="1" applyFont="1" applyFill="1" applyBorder="1" applyAlignment="1" applyProtection="1">
      <alignment horizontal="right" vertical="center" wrapText="1" indent="2"/>
      <protection locked="0"/>
    </xf>
    <xf numFmtId="3" fontId="13" fillId="0" borderId="0" xfId="0" applyNumberFormat="1" applyFont="1" applyFill="1" applyBorder="1" applyAlignment="1" applyProtection="1">
      <alignment horizontal="right" vertical="center" wrapText="1" indent="2"/>
      <protection locked="0"/>
    </xf>
    <xf numFmtId="3" fontId="16" fillId="0" borderId="14" xfId="0" applyNumberFormat="1" applyFont="1" applyFill="1" applyBorder="1" applyAlignment="1" applyProtection="1">
      <alignment horizontal="right" vertical="center" wrapText="1" indent="2"/>
      <protection locked="0"/>
    </xf>
    <xf numFmtId="3" fontId="16" fillId="0" borderId="6" xfId="0" applyNumberFormat="1" applyFont="1" applyFill="1" applyBorder="1" applyAlignment="1" applyProtection="1">
      <alignment horizontal="right" vertical="center" wrapText="1" indent="2"/>
      <protection locked="0"/>
    </xf>
    <xf numFmtId="0" fontId="13" fillId="0" borderId="0" xfId="0" applyFont="1" applyBorder="1" applyAlignment="1">
      <alignment horizontal="left"/>
    </xf>
    <xf numFmtId="0" fontId="13" fillId="0" borderId="0" xfId="0" applyFont="1" applyBorder="1"/>
    <xf numFmtId="0" fontId="13" fillId="0" borderId="0" xfId="0" applyFont="1" applyFill="1" applyBorder="1" applyAlignment="1">
      <alignment horizontal="left"/>
    </xf>
    <xf numFmtId="0" fontId="16" fillId="0" borderId="0" xfId="0" applyFont="1" applyBorder="1" applyAlignment="1" applyProtection="1">
      <alignment horizontal="left" vertical="center" wrapText="1"/>
      <protection locked="0"/>
    </xf>
    <xf numFmtId="0" fontId="13" fillId="0" borderId="0" xfId="0" applyFont="1" applyBorder="1"/>
    <xf numFmtId="3" fontId="16" fillId="0" borderId="1" xfId="0" applyNumberFormat="1" applyFont="1" applyBorder="1" applyAlignment="1">
      <alignment horizontal="right" indent="1"/>
    </xf>
    <xf numFmtId="0" fontId="7" fillId="0" borderId="0" xfId="0" applyFont="1" applyFill="1" applyBorder="1" applyAlignment="1">
      <alignment horizontal="left" wrapText="1"/>
    </xf>
    <xf numFmtId="164" fontId="13" fillId="0" borderId="11" xfId="0" applyNumberFormat="1" applyFont="1" applyBorder="1" applyAlignment="1">
      <alignment horizontal="right" indent="2"/>
    </xf>
    <xf numFmtId="164" fontId="13" fillId="0" borderId="0" xfId="0" applyNumberFormat="1" applyFont="1" applyBorder="1" applyAlignment="1">
      <alignment horizontal="right" indent="2"/>
    </xf>
    <xf numFmtId="165" fontId="18" fillId="0" borderId="5" xfId="0" applyNumberFormat="1" applyFont="1" applyFill="1" applyBorder="1" applyAlignment="1" applyProtection="1">
      <alignment horizontal="right" vertical="center" wrapText="1" indent="1"/>
      <protection locked="0"/>
    </xf>
    <xf numFmtId="165" fontId="16" fillId="0" borderId="6" xfId="0" applyNumberFormat="1" applyFont="1" applyFill="1" applyBorder="1" applyAlignment="1" applyProtection="1">
      <alignment horizontal="right" vertical="center" wrapText="1" indent="1"/>
      <protection locked="0"/>
    </xf>
    <xf numFmtId="165" fontId="13" fillId="0" borderId="11" xfId="0" applyNumberFormat="1" applyFont="1" applyBorder="1" applyAlignment="1">
      <alignment horizontal="center"/>
    </xf>
    <xf numFmtId="165" fontId="18" fillId="0" borderId="8" xfId="0" applyNumberFormat="1" applyFont="1" applyBorder="1" applyAlignment="1">
      <alignment horizontal="center"/>
    </xf>
    <xf numFmtId="165" fontId="13" fillId="0" borderId="0" xfId="0" applyNumberFormat="1" applyFont="1" applyBorder="1" applyAlignment="1">
      <alignment horizontal="center"/>
    </xf>
    <xf numFmtId="165" fontId="16" fillId="0" borderId="1" xfId="0" applyNumberFormat="1" applyFont="1" applyBorder="1" applyAlignment="1">
      <alignment horizontal="center"/>
    </xf>
    <xf numFmtId="0" fontId="16" fillId="0" borderId="0" xfId="0" applyFont="1" applyBorder="1"/>
    <xf numFmtId="0" fontId="13" fillId="0" borderId="0" xfId="0" applyFont="1" applyBorder="1"/>
    <xf numFmtId="0" fontId="13" fillId="0" borderId="0" xfId="0" applyFont="1" applyFill="1" applyBorder="1" applyAlignment="1">
      <alignment horizontal="left"/>
    </xf>
    <xf numFmtId="0" fontId="13" fillId="0" borderId="0" xfId="0" applyFont="1" applyBorder="1"/>
    <xf numFmtId="0" fontId="13" fillId="0" borderId="0" xfId="0" applyFont="1" applyFill="1" applyBorder="1" applyAlignment="1">
      <alignment horizontal="left"/>
    </xf>
    <xf numFmtId="0" fontId="21" fillId="0" borderId="0" xfId="0" applyFont="1" applyFill="1" applyBorder="1" applyAlignment="1">
      <alignment horizontal="center" wrapText="1"/>
    </xf>
    <xf numFmtId="3" fontId="13" fillId="0" borderId="0" xfId="0" applyNumberFormat="1" applyFont="1" applyBorder="1" applyAlignment="1">
      <alignment vertical="center"/>
    </xf>
    <xf numFmtId="0" fontId="16" fillId="0" borderId="0" xfId="0" applyFont="1" applyBorder="1" applyAlignment="1">
      <alignment horizontal="left" wrapText="1"/>
    </xf>
    <xf numFmtId="165" fontId="13" fillId="0" borderId="0" xfId="0" applyNumberFormat="1" applyFont="1" applyBorder="1"/>
    <xf numFmtId="0" fontId="20" fillId="0" borderId="0" xfId="0" applyFont="1" applyBorder="1" applyAlignment="1">
      <alignment horizontal="left" vertical="center" wrapText="1"/>
    </xf>
    <xf numFmtId="0" fontId="20" fillId="0" borderId="12" xfId="0" applyFont="1" applyBorder="1" applyAlignment="1">
      <alignment horizontal="left" vertical="center" wrapText="1"/>
    </xf>
    <xf numFmtId="0" fontId="20" fillId="0" borderId="8" xfId="0" applyFont="1" applyBorder="1" applyAlignment="1">
      <alignment horizontal="left" vertical="center" wrapText="1"/>
    </xf>
    <xf numFmtId="3" fontId="20" fillId="0" borderId="0" xfId="0" applyNumberFormat="1" applyFont="1" applyBorder="1" applyAlignment="1">
      <alignment horizontal="right" vertical="center"/>
    </xf>
    <xf numFmtId="3" fontId="20" fillId="0" borderId="8" xfId="0" applyNumberFormat="1" applyFont="1" applyBorder="1" applyAlignment="1">
      <alignment horizontal="right" vertical="center"/>
    </xf>
    <xf numFmtId="3" fontId="20" fillId="0" borderId="12" xfId="0" applyNumberFormat="1" applyFont="1" applyBorder="1" applyAlignment="1">
      <alignment horizontal="right" vertical="center"/>
    </xf>
    <xf numFmtId="3" fontId="16" fillId="0" borderId="0" xfId="0" applyNumberFormat="1" applyFont="1" applyBorder="1" applyAlignment="1">
      <alignment horizontal="right" vertical="center"/>
    </xf>
    <xf numFmtId="3" fontId="20" fillId="0" borderId="0" xfId="0" applyNumberFormat="1" applyFont="1" applyBorder="1" applyAlignment="1">
      <alignment horizontal="right" vertical="center" indent="1"/>
    </xf>
    <xf numFmtId="3" fontId="20" fillId="0" borderId="8" xfId="0" applyNumberFormat="1" applyFont="1" applyBorder="1" applyAlignment="1">
      <alignment horizontal="right" vertical="center" indent="1"/>
    </xf>
    <xf numFmtId="3" fontId="20" fillId="0" borderId="12" xfId="0" applyNumberFormat="1" applyFont="1" applyBorder="1" applyAlignment="1">
      <alignment horizontal="right" vertical="center" indent="1"/>
    </xf>
    <xf numFmtId="3" fontId="16" fillId="0" borderId="0" xfId="0" applyNumberFormat="1" applyFont="1" applyBorder="1" applyAlignment="1">
      <alignment horizontal="right" vertical="center" indent="1"/>
    </xf>
    <xf numFmtId="165" fontId="20" fillId="0" borderId="8" xfId="0" applyNumberFormat="1" applyFont="1" applyBorder="1" applyAlignment="1">
      <alignment horizontal="right" vertical="center" indent="2"/>
    </xf>
    <xf numFmtId="165" fontId="20" fillId="0" borderId="12" xfId="0" applyNumberFormat="1" applyFont="1" applyBorder="1" applyAlignment="1">
      <alignment horizontal="right" vertical="center" indent="2"/>
    </xf>
    <xf numFmtId="165" fontId="16" fillId="0" borderId="0" xfId="0" applyNumberFormat="1" applyFont="1" applyBorder="1" applyAlignment="1">
      <alignment horizontal="right" vertical="center" indent="2"/>
    </xf>
    <xf numFmtId="3" fontId="13" fillId="0" borderId="0" xfId="0" applyNumberFormat="1" applyFont="1" applyBorder="1" applyAlignment="1">
      <alignment horizontal="center" vertical="center" wrapText="1"/>
    </xf>
    <xf numFmtId="0" fontId="20" fillId="0" borderId="13" xfId="0" applyFont="1" applyBorder="1" applyAlignment="1">
      <alignment horizontal="left" vertical="center" wrapText="1"/>
    </xf>
    <xf numFmtId="3" fontId="20" fillId="0" borderId="13" xfId="0" applyNumberFormat="1" applyFont="1" applyBorder="1" applyAlignment="1">
      <alignment horizontal="right" vertical="center" indent="1"/>
    </xf>
    <xf numFmtId="3" fontId="20" fillId="0" borderId="13" xfId="0" applyNumberFormat="1" applyFont="1" applyBorder="1" applyAlignment="1">
      <alignment horizontal="right" vertical="center"/>
    </xf>
    <xf numFmtId="0" fontId="16" fillId="0" borderId="1" xfId="0" applyFont="1" applyBorder="1" applyAlignment="1">
      <alignment horizontal="left" wrapText="1"/>
    </xf>
    <xf numFmtId="3" fontId="16" fillId="0" borderId="1" xfId="0" applyNumberFormat="1" applyFont="1" applyBorder="1" applyAlignment="1">
      <alignment horizontal="right" vertical="center" indent="1"/>
    </xf>
    <xf numFmtId="3" fontId="16" fillId="0" borderId="1" xfId="0" applyNumberFormat="1" applyFont="1" applyBorder="1" applyAlignment="1">
      <alignment horizontal="right" vertical="center"/>
    </xf>
    <xf numFmtId="3" fontId="13" fillId="0" borderId="0" xfId="0" applyNumberFormat="1" applyFont="1" applyBorder="1" applyAlignment="1">
      <alignment horizontal="center" wrapText="1"/>
    </xf>
    <xf numFmtId="0" fontId="13" fillId="0" borderId="0" xfId="0" applyFont="1" applyBorder="1" applyAlignment="1" applyProtection="1">
      <alignment horizontal="center" wrapText="1"/>
      <protection locked="0"/>
    </xf>
    <xf numFmtId="0" fontId="13" fillId="0" borderId="0" xfId="0" applyFont="1" applyBorder="1" applyAlignment="1">
      <alignment horizontal="center" wrapText="1"/>
    </xf>
    <xf numFmtId="164" fontId="13" fillId="0" borderId="0" xfId="0" applyNumberFormat="1" applyFont="1" applyBorder="1" applyAlignment="1">
      <alignment horizontal="right" vertical="center" wrapText="1" indent="2"/>
    </xf>
    <xf numFmtId="164" fontId="18" fillId="0" borderId="8" xfId="0" applyNumberFormat="1" applyFont="1" applyBorder="1" applyAlignment="1">
      <alignment horizontal="right" vertical="center" wrapText="1" indent="2"/>
    </xf>
    <xf numFmtId="164" fontId="16" fillId="0" borderId="1" xfId="0" applyNumberFormat="1" applyFont="1" applyBorder="1" applyAlignment="1">
      <alignment horizontal="right" vertical="center" wrapText="1" indent="2"/>
    </xf>
    <xf numFmtId="3" fontId="13" fillId="0" borderId="0" xfId="0" applyNumberFormat="1" applyFont="1" applyBorder="1" applyAlignment="1">
      <alignment horizontal="right" vertical="center" wrapText="1" indent="1"/>
    </xf>
    <xf numFmtId="3" fontId="18" fillId="0" borderId="8" xfId="0" applyNumberFormat="1" applyFont="1" applyBorder="1" applyAlignment="1">
      <alignment horizontal="right" vertical="center" wrapText="1" indent="1"/>
    </xf>
    <xf numFmtId="3" fontId="16" fillId="0" borderId="1" xfId="0" applyNumberFormat="1" applyFont="1" applyBorder="1" applyAlignment="1">
      <alignment horizontal="right" vertical="center" wrapText="1" indent="1"/>
    </xf>
    <xf numFmtId="0" fontId="13" fillId="0" borderId="0" xfId="0" applyFont="1" applyFill="1" applyBorder="1" applyAlignment="1">
      <alignment horizontal="center" wrapText="1"/>
    </xf>
    <xf numFmtId="0" fontId="13" fillId="0" borderId="0" xfId="0" applyFont="1" applyFill="1" applyBorder="1" applyAlignment="1">
      <alignment horizontal="left" vertical="center" wrapText="1"/>
    </xf>
    <xf numFmtId="0" fontId="13" fillId="0" borderId="0" xfId="0" applyFont="1" applyBorder="1" applyAlignment="1">
      <alignment horizontal="left"/>
    </xf>
    <xf numFmtId="0" fontId="13" fillId="0" borderId="0" xfId="0" applyFont="1" applyBorder="1"/>
    <xf numFmtId="0" fontId="13" fillId="0" borderId="0" xfId="0" applyFont="1" applyBorder="1" applyAlignment="1" applyProtection="1">
      <alignment horizontal="center" wrapText="1"/>
      <protection locked="0"/>
    </xf>
    <xf numFmtId="0" fontId="13" fillId="0" borderId="0" xfId="0" applyFont="1" applyBorder="1" applyAlignment="1">
      <alignment horizontal="center" wrapText="1"/>
    </xf>
    <xf numFmtId="165" fontId="16" fillId="0" borderId="9" xfId="0" applyNumberFormat="1" applyFont="1" applyBorder="1" applyAlignment="1">
      <alignment horizontal="right" vertical="center" indent="2"/>
    </xf>
    <xf numFmtId="0" fontId="13" fillId="0" borderId="15" xfId="0" applyFont="1" applyBorder="1" applyAlignment="1">
      <alignment horizontal="center" wrapText="1"/>
    </xf>
    <xf numFmtId="164" fontId="16" fillId="0" borderId="11" xfId="0" applyNumberFormat="1" applyFont="1" applyBorder="1" applyAlignment="1">
      <alignment horizontal="right" indent="2"/>
    </xf>
    <xf numFmtId="0" fontId="22" fillId="0" borderId="0" xfId="0" applyFont="1" applyBorder="1" applyAlignment="1">
      <alignment horizontal="center"/>
    </xf>
    <xf numFmtId="0" fontId="18" fillId="0" borderId="10" xfId="0" applyFont="1" applyBorder="1" applyAlignment="1" applyProtection="1">
      <alignment horizontal="left" vertical="center" wrapText="1" indent="1"/>
      <protection locked="0"/>
    </xf>
    <xf numFmtId="164" fontId="16" fillId="0" borderId="8" xfId="0" applyNumberFormat="1" applyFont="1" applyBorder="1" applyAlignment="1">
      <alignment horizontal="right" indent="2"/>
    </xf>
    <xf numFmtId="3" fontId="18" fillId="0" borderId="11" xfId="0" applyNumberFormat="1" applyFont="1" applyBorder="1" applyAlignment="1">
      <alignment horizontal="right" indent="1"/>
    </xf>
    <xf numFmtId="0" fontId="13" fillId="0" borderId="13" xfId="0" applyFont="1" applyBorder="1" applyAlignment="1">
      <alignment horizontal="left"/>
    </xf>
    <xf numFmtId="3" fontId="13" fillId="0" borderId="13" xfId="0" applyNumberFormat="1" applyFont="1" applyBorder="1"/>
    <xf numFmtId="0" fontId="13" fillId="0" borderId="0" xfId="0" applyFont="1" applyFill="1" applyBorder="1" applyAlignment="1">
      <alignment horizontal="center" vertical="center" wrapText="1"/>
    </xf>
    <xf numFmtId="0" fontId="23" fillId="0" borderId="0" xfId="0" applyFont="1" applyBorder="1" applyAlignment="1">
      <alignment vertical="top" wrapText="1"/>
    </xf>
    <xf numFmtId="0" fontId="23" fillId="0" borderId="0" xfId="0" applyFont="1" applyBorder="1" applyAlignment="1">
      <alignment vertical="top"/>
    </xf>
    <xf numFmtId="164" fontId="18" fillId="0" borderId="11" xfId="0" applyNumberFormat="1" applyFont="1" applyBorder="1" applyAlignment="1">
      <alignment horizontal="center"/>
    </xf>
    <xf numFmtId="0" fontId="13" fillId="0" borderId="0" xfId="0" applyFont="1" applyBorder="1" applyAlignment="1" applyProtection="1">
      <alignment horizontal="center" wrapText="1"/>
      <protection locked="0"/>
    </xf>
    <xf numFmtId="0" fontId="13" fillId="0" borderId="0" xfId="0" applyFont="1" applyBorder="1" applyAlignment="1">
      <alignment horizontal="center" wrapText="1"/>
    </xf>
    <xf numFmtId="0" fontId="13" fillId="0" borderId="0" xfId="0" applyFont="1" applyBorder="1" applyAlignment="1">
      <alignment horizontal="center" wrapText="1"/>
    </xf>
    <xf numFmtId="165" fontId="20" fillId="0" borderId="0" xfId="0" applyNumberFormat="1" applyFont="1" applyBorder="1" applyAlignment="1">
      <alignment horizontal="right" vertical="center" indent="1"/>
    </xf>
    <xf numFmtId="165" fontId="20" fillId="0" borderId="8" xfId="0" applyNumberFormat="1" applyFont="1" applyBorder="1" applyAlignment="1">
      <alignment horizontal="right" vertical="center" indent="1"/>
    </xf>
    <xf numFmtId="165" fontId="20" fillId="0" borderId="12" xfId="0" applyNumberFormat="1" applyFont="1" applyBorder="1" applyAlignment="1">
      <alignment horizontal="right" vertical="center" indent="1"/>
    </xf>
    <xf numFmtId="165" fontId="16" fillId="0" borderId="0" xfId="0" applyNumberFormat="1" applyFont="1" applyBorder="1" applyAlignment="1">
      <alignment horizontal="right" vertical="center" indent="1"/>
    </xf>
    <xf numFmtId="0" fontId="16" fillId="0" borderId="0" xfId="0" applyFont="1" applyBorder="1" applyAlignment="1">
      <alignment horizontal="left" vertical="center" wrapText="1"/>
    </xf>
    <xf numFmtId="165" fontId="16" fillId="0" borderId="9" xfId="0" applyNumberFormat="1" applyFont="1" applyBorder="1" applyAlignment="1">
      <alignment horizontal="right" vertical="center" indent="1"/>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xf numFmtId="0" fontId="13" fillId="0" borderId="0" xfId="0" applyFont="1" applyBorder="1" applyAlignment="1" applyProtection="1">
      <alignment horizontal="center" wrapText="1"/>
      <protection locked="0"/>
    </xf>
    <xf numFmtId="0" fontId="13" fillId="0" borderId="8" xfId="0" applyFont="1" applyBorder="1" applyAlignment="1">
      <alignment horizontal="left" vertical="center"/>
    </xf>
    <xf numFmtId="0" fontId="13" fillId="0" borderId="0" xfId="0" applyFont="1" applyBorder="1" applyAlignment="1">
      <alignment horizontal="center" wrapText="1"/>
    </xf>
    <xf numFmtId="0" fontId="13" fillId="0" borderId="11" xfId="0" applyFont="1" applyBorder="1" applyAlignment="1">
      <alignment horizontal="center"/>
    </xf>
    <xf numFmtId="0" fontId="13" fillId="0" borderId="0" xfId="0" applyFont="1" applyBorder="1"/>
    <xf numFmtId="0" fontId="13" fillId="0" borderId="0" xfId="0" applyFont="1" applyBorder="1" applyAlignment="1">
      <alignment horizontal="center" wrapText="1"/>
    </xf>
    <xf numFmtId="0" fontId="18" fillId="0" borderId="8" xfId="0" applyFont="1" applyBorder="1" applyAlignment="1">
      <alignment horizontal="left" vertical="center"/>
    </xf>
    <xf numFmtId="0" fontId="18" fillId="0" borderId="8" xfId="0" applyFont="1" applyBorder="1" applyAlignment="1">
      <alignment horizontal="center" vertical="center"/>
    </xf>
    <xf numFmtId="0" fontId="13" fillId="0" borderId="8" xfId="0" applyFont="1" applyBorder="1" applyAlignment="1">
      <alignment horizontal="center" vertical="center"/>
    </xf>
    <xf numFmtId="0" fontId="13" fillId="0" borderId="12" xfId="0" applyFont="1" applyBorder="1" applyAlignment="1">
      <alignment horizontal="left" vertical="center"/>
    </xf>
    <xf numFmtId="0" fontId="13" fillId="0" borderId="12" xfId="0" applyFont="1" applyBorder="1" applyAlignment="1">
      <alignment horizontal="center" vertical="center"/>
    </xf>
    <xf numFmtId="0" fontId="16" fillId="0" borderId="9" xfId="0" applyFont="1" applyBorder="1" applyAlignment="1">
      <alignment horizontal="left" vertical="center"/>
    </xf>
    <xf numFmtId="0" fontId="16" fillId="0" borderId="9" xfId="0" applyFont="1" applyBorder="1" applyAlignment="1">
      <alignment horizontal="center" vertical="center"/>
    </xf>
    <xf numFmtId="0" fontId="16" fillId="0" borderId="0" xfId="0" applyFont="1" applyBorder="1" applyAlignment="1">
      <alignment horizontal="left" vertical="center"/>
    </xf>
    <xf numFmtId="164" fontId="16" fillId="0" borderId="0" xfId="0" applyNumberFormat="1" applyFont="1" applyBorder="1" applyAlignment="1">
      <alignment horizontal="right" vertical="center"/>
    </xf>
    <xf numFmtId="3" fontId="16" fillId="0" borderId="3" xfId="0" applyNumberFormat="1" applyFont="1" applyBorder="1" applyAlignment="1">
      <alignment horizontal="right" vertical="center"/>
    </xf>
    <xf numFmtId="0" fontId="16" fillId="0" borderId="8" xfId="0" applyFont="1" applyBorder="1" applyAlignment="1">
      <alignment horizontal="left" vertical="center"/>
    </xf>
    <xf numFmtId="3" fontId="16" fillId="0" borderId="8" xfId="0" applyNumberFormat="1" applyFont="1" applyBorder="1" applyAlignment="1">
      <alignment horizontal="right" vertical="center"/>
    </xf>
    <xf numFmtId="3" fontId="18" fillId="0" borderId="8" xfId="0" applyNumberFormat="1" applyFont="1" applyBorder="1" applyAlignment="1">
      <alignment horizontal="right" vertical="center"/>
    </xf>
    <xf numFmtId="164" fontId="18" fillId="0" borderId="0" xfId="0" applyNumberFormat="1" applyFont="1" applyBorder="1" applyAlignment="1">
      <alignment horizontal="right" vertical="center"/>
    </xf>
    <xf numFmtId="0" fontId="18" fillId="0" borderId="12" xfId="0" applyFont="1" applyBorder="1" applyAlignment="1">
      <alignment horizontal="left" vertical="center"/>
    </xf>
    <xf numFmtId="3" fontId="18" fillId="0" borderId="12" xfId="0" applyNumberFormat="1" applyFont="1" applyBorder="1" applyAlignment="1">
      <alignment horizontal="right" vertical="center"/>
    </xf>
    <xf numFmtId="3" fontId="18" fillId="0" borderId="12" xfId="0" applyNumberFormat="1" applyFont="1" applyFill="1" applyBorder="1" applyAlignment="1">
      <alignment horizontal="right" vertical="center"/>
    </xf>
    <xf numFmtId="3" fontId="16" fillId="0" borderId="0" xfId="0" applyNumberFormat="1" applyFont="1" applyFill="1" applyBorder="1" applyAlignment="1">
      <alignment horizontal="right" vertical="center"/>
    </xf>
    <xf numFmtId="0" fontId="18" fillId="0" borderId="0" xfId="0" applyFont="1" applyBorder="1" applyAlignment="1">
      <alignment horizontal="left" vertical="center"/>
    </xf>
    <xf numFmtId="3" fontId="18" fillId="0" borderId="0" xfId="0" applyNumberFormat="1" applyFont="1" applyBorder="1" applyAlignment="1">
      <alignment horizontal="right" vertical="center"/>
    </xf>
    <xf numFmtId="3" fontId="18" fillId="0" borderId="16" xfId="0" applyNumberFormat="1" applyFont="1" applyBorder="1" applyAlignment="1">
      <alignment horizontal="right" vertical="center"/>
    </xf>
    <xf numFmtId="3" fontId="16" fillId="0" borderId="14" xfId="0" applyNumberFormat="1" applyFont="1" applyBorder="1" applyAlignment="1">
      <alignment horizontal="right" vertical="center"/>
    </xf>
    <xf numFmtId="3" fontId="18" fillId="0" borderId="0" xfId="0" applyNumberFormat="1" applyFont="1" applyBorder="1" applyAlignment="1">
      <alignment horizontal="right" vertical="center" indent="1"/>
    </xf>
    <xf numFmtId="3" fontId="18" fillId="0" borderId="8" xfId="0" applyNumberFormat="1" applyFont="1" applyBorder="1" applyAlignment="1">
      <alignment horizontal="right" vertical="center" indent="1"/>
    </xf>
    <xf numFmtId="165" fontId="18" fillId="0" borderId="0" xfId="0" applyNumberFormat="1" applyFont="1" applyBorder="1" applyAlignment="1">
      <alignment horizontal="right" vertical="center" indent="3"/>
    </xf>
    <xf numFmtId="165" fontId="18" fillId="0" borderId="8" xfId="0" applyNumberFormat="1" applyFont="1" applyBorder="1" applyAlignment="1">
      <alignment horizontal="right" vertical="center" indent="3"/>
    </xf>
    <xf numFmtId="165" fontId="18" fillId="0" borderId="16" xfId="0" applyNumberFormat="1" applyFont="1" applyBorder="1" applyAlignment="1">
      <alignment horizontal="right" vertical="center" indent="3"/>
    </xf>
    <xf numFmtId="165" fontId="16" fillId="0" borderId="14" xfId="0" applyNumberFormat="1" applyFont="1" applyBorder="1" applyAlignment="1">
      <alignment horizontal="right" vertical="center" indent="3"/>
    </xf>
    <xf numFmtId="3" fontId="18" fillId="0" borderId="17" xfId="0" applyNumberFormat="1" applyFont="1" applyBorder="1" applyAlignment="1">
      <alignment horizontal="right" vertical="center" indent="1"/>
    </xf>
    <xf numFmtId="3" fontId="18" fillId="0" borderId="18" xfId="0" applyNumberFormat="1" applyFont="1" applyBorder="1" applyAlignment="1">
      <alignment horizontal="right" vertical="center" indent="1"/>
    </xf>
    <xf numFmtId="164" fontId="18" fillId="0" borderId="0" xfId="0" applyNumberFormat="1" applyFont="1" applyBorder="1" applyAlignment="1">
      <alignment horizontal="right" vertical="center" indent="2"/>
    </xf>
    <xf numFmtId="164" fontId="18" fillId="0" borderId="17" xfId="0" applyNumberFormat="1" applyFont="1" applyBorder="1" applyAlignment="1">
      <alignment horizontal="right" vertical="center" indent="2"/>
    </xf>
    <xf numFmtId="164" fontId="18" fillId="0" borderId="18" xfId="0" applyNumberFormat="1" applyFont="1" applyBorder="1" applyAlignment="1">
      <alignment horizontal="right" vertical="center" indent="2"/>
    </xf>
    <xf numFmtId="164" fontId="16" fillId="0" borderId="0" xfId="0" applyNumberFormat="1" applyFont="1" applyBorder="1" applyAlignment="1">
      <alignment horizontal="right" vertical="center" indent="2"/>
    </xf>
    <xf numFmtId="0" fontId="18" fillId="0" borderId="17" xfId="0" applyFont="1" applyBorder="1" applyAlignment="1">
      <alignment horizontal="left" vertical="center"/>
    </xf>
    <xf numFmtId="0" fontId="18" fillId="0" borderId="18" xfId="0" applyFont="1" applyBorder="1" applyAlignment="1">
      <alignment horizontal="left" vertical="center"/>
    </xf>
    <xf numFmtId="3" fontId="16" fillId="0" borderId="8" xfId="0" applyNumberFormat="1" applyFont="1" applyBorder="1" applyAlignment="1">
      <alignment horizontal="right" vertical="center" indent="1"/>
    </xf>
    <xf numFmtId="3" fontId="18" fillId="0" borderId="12" xfId="0" applyNumberFormat="1" applyFont="1" applyBorder="1" applyAlignment="1">
      <alignment horizontal="right" vertical="center" indent="1"/>
    </xf>
    <xf numFmtId="164" fontId="16" fillId="0" borderId="0" xfId="0" applyNumberFormat="1" applyFont="1" applyBorder="1" applyAlignment="1">
      <alignment horizontal="right" vertical="center" indent="1"/>
    </xf>
    <xf numFmtId="164" fontId="16" fillId="0" borderId="8" xfId="0" applyNumberFormat="1" applyFont="1" applyBorder="1" applyAlignment="1">
      <alignment horizontal="right" vertical="center" indent="1"/>
    </xf>
    <xf numFmtId="164" fontId="18" fillId="0" borderId="8" xfId="0" applyNumberFormat="1" applyFont="1" applyBorder="1" applyAlignment="1">
      <alignment horizontal="right" vertical="center" indent="1"/>
    </xf>
    <xf numFmtId="164" fontId="18" fillId="0" borderId="12" xfId="0" applyNumberFormat="1" applyFont="1" applyBorder="1" applyAlignment="1">
      <alignment horizontal="right" vertical="center" indent="1"/>
    </xf>
    <xf numFmtId="3" fontId="16" fillId="0" borderId="3" xfId="0" applyNumberFormat="1" applyFont="1" applyBorder="1" applyAlignment="1">
      <alignment horizontal="right" vertical="center" indent="1"/>
    </xf>
    <xf numFmtId="164" fontId="16" fillId="0" borderId="8" xfId="0" applyNumberFormat="1" applyFont="1" applyBorder="1" applyAlignment="1">
      <alignment horizontal="right" vertical="center" indent="2"/>
    </xf>
    <xf numFmtId="164" fontId="18" fillId="0" borderId="8" xfId="0" applyNumberFormat="1" applyFont="1" applyBorder="1" applyAlignment="1">
      <alignment horizontal="right" vertical="center" indent="2"/>
    </xf>
    <xf numFmtId="3" fontId="18" fillId="0" borderId="12" xfId="0" applyNumberFormat="1" applyFont="1" applyFill="1" applyBorder="1" applyAlignment="1">
      <alignment horizontal="right" vertical="center" indent="1"/>
    </xf>
    <xf numFmtId="164" fontId="18" fillId="0" borderId="12" xfId="0" applyNumberFormat="1" applyFont="1" applyBorder="1" applyAlignment="1">
      <alignment horizontal="right" vertical="center" indent="2"/>
    </xf>
    <xf numFmtId="3" fontId="16" fillId="0" borderId="0" xfId="0" applyNumberFormat="1" applyFont="1" applyFill="1" applyBorder="1" applyAlignment="1">
      <alignment horizontal="right" vertical="center" indent="1"/>
    </xf>
    <xf numFmtId="0" fontId="16" fillId="0" borderId="1" xfId="0" applyFont="1" applyBorder="1" applyAlignment="1">
      <alignment horizontal="left" vertical="center"/>
    </xf>
    <xf numFmtId="0" fontId="16" fillId="0" borderId="0" xfId="0" applyFont="1" applyFill="1" applyBorder="1" applyAlignment="1">
      <alignment horizontal="left" vertical="center"/>
    </xf>
    <xf numFmtId="0" fontId="13" fillId="0" borderId="11" xfId="0" applyFont="1" applyBorder="1" applyAlignment="1">
      <alignment horizontal="left" vertical="center"/>
    </xf>
    <xf numFmtId="3" fontId="13" fillId="0" borderId="0" xfId="0" applyNumberFormat="1" applyFont="1" applyBorder="1" applyAlignment="1">
      <alignment horizontal="right" vertical="center"/>
    </xf>
    <xf numFmtId="3" fontId="13" fillId="0" borderId="13" xfId="0" applyNumberFormat="1" applyFont="1" applyBorder="1" applyAlignment="1">
      <alignment horizontal="right" vertical="center"/>
    </xf>
    <xf numFmtId="164" fontId="13" fillId="0" borderId="11" xfId="0" applyNumberFormat="1" applyFont="1" applyBorder="1" applyAlignment="1">
      <alignment horizontal="center" vertical="center"/>
    </xf>
    <xf numFmtId="164" fontId="18" fillId="0" borderId="8" xfId="0" applyNumberFormat="1" applyFont="1" applyBorder="1" applyAlignment="1">
      <alignment horizontal="center" vertical="center"/>
    </xf>
    <xf numFmtId="164" fontId="13" fillId="0" borderId="0" xfId="0" applyNumberFormat="1" applyFont="1" applyBorder="1" applyAlignment="1">
      <alignment horizontal="center" vertical="center"/>
    </xf>
    <xf numFmtId="164" fontId="16" fillId="0" borderId="1" xfId="0" applyNumberFormat="1" applyFont="1" applyBorder="1" applyAlignment="1">
      <alignment horizontal="center" vertical="center"/>
    </xf>
    <xf numFmtId="164" fontId="13" fillId="0" borderId="11" xfId="0" applyNumberFormat="1" applyFont="1" applyBorder="1" applyAlignment="1">
      <alignment horizontal="right" vertical="center" indent="3"/>
    </xf>
    <xf numFmtId="164" fontId="18" fillId="0" borderId="8" xfId="0" applyNumberFormat="1" applyFont="1" applyBorder="1" applyAlignment="1">
      <alignment horizontal="right" vertical="center" indent="3"/>
    </xf>
    <xf numFmtId="164" fontId="13" fillId="0" borderId="0" xfId="0" applyNumberFormat="1" applyFont="1" applyBorder="1" applyAlignment="1">
      <alignment horizontal="right" vertical="center" indent="3"/>
    </xf>
    <xf numFmtId="164" fontId="16" fillId="0" borderId="1" xfId="0" applyNumberFormat="1" applyFont="1" applyBorder="1" applyAlignment="1">
      <alignment horizontal="right" vertical="center" indent="3"/>
    </xf>
    <xf numFmtId="3" fontId="13" fillId="0" borderId="11" xfId="0" applyNumberFormat="1" applyFont="1" applyBorder="1" applyAlignment="1">
      <alignment horizontal="right" vertical="center" indent="2"/>
    </xf>
    <xf numFmtId="3" fontId="18" fillId="0" borderId="8" xfId="0" applyNumberFormat="1" applyFont="1" applyBorder="1" applyAlignment="1">
      <alignment horizontal="right" vertical="center" indent="2"/>
    </xf>
    <xf numFmtId="3" fontId="13" fillId="0" borderId="0" xfId="0" applyNumberFormat="1" applyFont="1" applyBorder="1" applyAlignment="1">
      <alignment horizontal="right" vertical="center" indent="2"/>
    </xf>
    <xf numFmtId="3" fontId="16" fillId="0" borderId="1" xfId="0" applyNumberFormat="1" applyFont="1" applyBorder="1" applyAlignment="1">
      <alignment horizontal="right" vertical="center" indent="2"/>
    </xf>
    <xf numFmtId="164" fontId="13" fillId="0" borderId="8" xfId="0" applyNumberFormat="1" applyFont="1" applyBorder="1" applyAlignment="1">
      <alignment horizontal="center" vertical="center"/>
    </xf>
    <xf numFmtId="164" fontId="18" fillId="0" borderId="8" xfId="0" applyNumberFormat="1" applyFont="1" applyBorder="1" applyAlignment="1">
      <alignment horizontal="left" vertical="center" indent="2"/>
    </xf>
    <xf numFmtId="164" fontId="13" fillId="0" borderId="11" xfId="0" applyNumberFormat="1" applyFont="1" applyBorder="1" applyAlignment="1">
      <alignment horizontal="right" vertical="center" indent="2"/>
    </xf>
    <xf numFmtId="164" fontId="13" fillId="0" borderId="8" xfId="0" applyNumberFormat="1" applyFont="1" applyBorder="1" applyAlignment="1">
      <alignment horizontal="right" vertical="center" indent="2"/>
    </xf>
    <xf numFmtId="164" fontId="13" fillId="0" borderId="11" xfId="0" applyNumberFormat="1" applyFont="1" applyBorder="1" applyAlignment="1">
      <alignment horizontal="right" vertical="center" indent="1"/>
    </xf>
    <xf numFmtId="164" fontId="13" fillId="0" borderId="8" xfId="0" applyNumberFormat="1" applyFont="1" applyBorder="1" applyAlignment="1">
      <alignment horizontal="right" vertical="center" indent="1"/>
    </xf>
    <xf numFmtId="164" fontId="16" fillId="0" borderId="7" xfId="0" applyNumberFormat="1" applyFont="1" applyFill="1" applyBorder="1" applyAlignment="1" applyProtection="1">
      <alignment horizontal="center" vertical="center"/>
      <protection locked="0"/>
    </xf>
    <xf numFmtId="164" fontId="16" fillId="0" borderId="7" xfId="0" applyNumberFormat="1" applyFont="1" applyFill="1" applyBorder="1" applyAlignment="1" applyProtection="1">
      <alignment horizontal="right" vertical="center" indent="2"/>
      <protection locked="0"/>
    </xf>
    <xf numFmtId="3" fontId="13" fillId="0" borderId="0" xfId="0" applyNumberFormat="1" applyFont="1" applyBorder="1" applyAlignment="1">
      <alignment horizontal="right" vertical="center" indent="1"/>
    </xf>
    <xf numFmtId="3" fontId="13" fillId="0" borderId="8" xfId="0" applyNumberFormat="1" applyFont="1" applyBorder="1" applyAlignment="1">
      <alignment horizontal="right" vertical="center"/>
    </xf>
    <xf numFmtId="3" fontId="13" fillId="0" borderId="8" xfId="0" applyNumberFormat="1" applyFont="1" applyBorder="1" applyAlignment="1">
      <alignment horizontal="right" vertical="center" indent="1"/>
    </xf>
    <xf numFmtId="3" fontId="13" fillId="0" borderId="13" xfId="0" applyNumberFormat="1" applyFont="1" applyBorder="1" applyAlignment="1">
      <alignment horizontal="right" vertical="center" indent="1"/>
    </xf>
    <xf numFmtId="164" fontId="13" fillId="0" borderId="0" xfId="0" applyNumberFormat="1" applyFont="1" applyBorder="1" applyAlignment="1">
      <alignment horizontal="right" vertical="center" indent="1"/>
    </xf>
    <xf numFmtId="164" fontId="13" fillId="0" borderId="0" xfId="0" applyNumberFormat="1" applyFont="1" applyBorder="1" applyAlignment="1">
      <alignment horizontal="right" vertical="center" indent="2"/>
    </xf>
    <xf numFmtId="164" fontId="13" fillId="0" borderId="13" xfId="0" applyNumberFormat="1" applyFont="1" applyBorder="1" applyAlignment="1">
      <alignment horizontal="right" vertical="center" indent="1"/>
    </xf>
    <xf numFmtId="164" fontId="13" fillId="0" borderId="13" xfId="0" applyNumberFormat="1" applyFont="1" applyBorder="1" applyAlignment="1">
      <alignment horizontal="right" vertical="center" indent="2"/>
    </xf>
    <xf numFmtId="164" fontId="16" fillId="0" borderId="9" xfId="0" applyNumberFormat="1" applyFont="1" applyBorder="1" applyAlignment="1">
      <alignment horizontal="right" vertical="center" indent="1"/>
    </xf>
    <xf numFmtId="164" fontId="16" fillId="0" borderId="9" xfId="0" applyNumberFormat="1" applyFont="1" applyBorder="1" applyAlignment="1">
      <alignment horizontal="right" vertical="center" indent="2"/>
    </xf>
    <xf numFmtId="3" fontId="13" fillId="0" borderId="12" xfId="0" applyNumberFormat="1" applyFont="1" applyBorder="1" applyAlignment="1">
      <alignment horizontal="right" vertical="center"/>
    </xf>
    <xf numFmtId="165" fontId="13" fillId="0" borderId="11" xfId="0" applyNumberFormat="1" applyFont="1" applyBorder="1" applyAlignment="1">
      <alignment horizontal="right" vertical="center" indent="1"/>
    </xf>
    <xf numFmtId="165" fontId="18" fillId="0" borderId="8" xfId="0" applyNumberFormat="1" applyFont="1" applyBorder="1" applyAlignment="1">
      <alignment horizontal="right" vertical="center" indent="1"/>
    </xf>
    <xf numFmtId="165" fontId="13" fillId="0" borderId="8" xfId="0" applyNumberFormat="1" applyFont="1" applyBorder="1" applyAlignment="1">
      <alignment horizontal="right" vertical="center" indent="1"/>
    </xf>
    <xf numFmtId="165" fontId="13" fillId="0" borderId="13" xfId="0" applyNumberFormat="1" applyFont="1" applyBorder="1" applyAlignment="1">
      <alignment horizontal="right" vertical="center" indent="1"/>
    </xf>
    <xf numFmtId="3" fontId="18" fillId="0" borderId="11" xfId="0" applyNumberFormat="1" applyFont="1" applyBorder="1" applyAlignment="1">
      <alignment horizontal="center" vertical="center"/>
    </xf>
    <xf numFmtId="164" fontId="18" fillId="0" borderId="11" xfId="0" applyNumberFormat="1" applyFont="1" applyBorder="1" applyAlignment="1">
      <alignment horizontal="center" vertical="center"/>
    </xf>
    <xf numFmtId="164" fontId="18" fillId="0" borderId="13" xfId="0" applyNumberFormat="1" applyFont="1" applyBorder="1" applyAlignment="1">
      <alignment horizontal="center" vertical="center"/>
    </xf>
    <xf numFmtId="164" fontId="16" fillId="0" borderId="9" xfId="0" applyNumberFormat="1" applyFont="1" applyBorder="1" applyAlignment="1">
      <alignment horizontal="center" vertical="center"/>
    </xf>
    <xf numFmtId="164" fontId="18" fillId="0" borderId="11" xfId="0" applyNumberFormat="1" applyFont="1" applyBorder="1" applyAlignment="1">
      <alignment horizontal="left" vertical="center" indent="2"/>
    </xf>
    <xf numFmtId="164" fontId="18" fillId="0" borderId="13" xfId="0" applyNumberFormat="1" applyFont="1" applyBorder="1" applyAlignment="1">
      <alignment horizontal="left" vertical="center" indent="2"/>
    </xf>
    <xf numFmtId="164" fontId="16" fillId="0" borderId="9" xfId="0" applyNumberFormat="1" applyFont="1" applyBorder="1" applyAlignment="1">
      <alignment horizontal="left" vertical="center" indent="2"/>
    </xf>
    <xf numFmtId="3" fontId="18" fillId="0" borderId="11" xfId="0" applyNumberFormat="1" applyFont="1" applyBorder="1" applyAlignment="1">
      <alignment horizontal="right" vertical="center" indent="1"/>
    </xf>
    <xf numFmtId="3" fontId="18" fillId="0" borderId="13" xfId="0" applyNumberFormat="1" applyFont="1" applyBorder="1" applyAlignment="1">
      <alignment horizontal="right" vertical="center" indent="1"/>
    </xf>
    <xf numFmtId="3" fontId="18" fillId="0" borderId="13" xfId="0" applyNumberFormat="1" applyFont="1" applyBorder="1" applyAlignment="1">
      <alignment horizontal="right" vertical="center" indent="2"/>
    </xf>
    <xf numFmtId="3" fontId="13" fillId="0" borderId="11" xfId="0" applyNumberFormat="1" applyFont="1" applyBorder="1" applyAlignment="1">
      <alignment horizontal="right" vertical="center" indent="1"/>
    </xf>
    <xf numFmtId="164" fontId="16" fillId="0" borderId="1" xfId="0" applyNumberFormat="1" applyFont="1" applyBorder="1" applyAlignment="1">
      <alignment horizontal="right" vertical="center" indent="2"/>
    </xf>
    <xf numFmtId="164" fontId="13" fillId="0" borderId="11" xfId="0" applyNumberFormat="1" applyFont="1" applyBorder="1" applyAlignment="1">
      <alignment horizontal="left" vertical="center" indent="3"/>
    </xf>
    <xf numFmtId="164" fontId="18" fillId="0" borderId="8" xfId="0" applyNumberFormat="1" applyFont="1" applyBorder="1" applyAlignment="1">
      <alignment horizontal="left" vertical="center" indent="3"/>
    </xf>
    <xf numFmtId="164" fontId="13" fillId="0" borderId="0" xfId="0" applyNumberFormat="1" applyFont="1" applyBorder="1" applyAlignment="1">
      <alignment horizontal="left" vertical="center" indent="3"/>
    </xf>
    <xf numFmtId="164" fontId="16" fillId="0" borderId="1" xfId="0" applyNumberFormat="1" applyFont="1" applyBorder="1" applyAlignment="1">
      <alignment horizontal="left" vertical="center" indent="3"/>
    </xf>
    <xf numFmtId="3" fontId="13" fillId="0" borderId="0" xfId="0" applyNumberFormat="1" applyFont="1" applyBorder="1" applyAlignment="1">
      <alignment horizontal="center" vertical="center"/>
    </xf>
    <xf numFmtId="3" fontId="18" fillId="0" borderId="8" xfId="0" applyNumberFormat="1" applyFont="1" applyBorder="1" applyAlignment="1">
      <alignment horizontal="center" vertical="center"/>
    </xf>
    <xf numFmtId="3" fontId="13" fillId="0" borderId="8" xfId="0" applyNumberFormat="1" applyFont="1" applyBorder="1" applyAlignment="1">
      <alignment horizontal="center" vertical="center"/>
    </xf>
    <xf numFmtId="3" fontId="13" fillId="0" borderId="12" xfId="0" applyNumberFormat="1" applyFont="1" applyBorder="1" applyAlignment="1">
      <alignment horizontal="center" vertical="center"/>
    </xf>
    <xf numFmtId="3" fontId="16" fillId="0" borderId="9" xfId="0" applyNumberFormat="1" applyFont="1" applyBorder="1" applyAlignment="1">
      <alignment horizontal="center" vertical="center"/>
    </xf>
    <xf numFmtId="165" fontId="13" fillId="0" borderId="11" xfId="0" applyNumberFormat="1" applyFont="1" applyBorder="1" applyAlignment="1">
      <alignment horizontal="center" vertical="center"/>
    </xf>
    <xf numFmtId="165" fontId="18" fillId="0" borderId="8" xfId="0" applyNumberFormat="1" applyFont="1" applyBorder="1" applyAlignment="1">
      <alignment horizontal="center" vertical="center"/>
    </xf>
    <xf numFmtId="165" fontId="13" fillId="0" borderId="0" xfId="0" applyNumberFormat="1" applyFont="1" applyBorder="1" applyAlignment="1">
      <alignment horizontal="center" vertical="center"/>
    </xf>
    <xf numFmtId="165" fontId="16" fillId="0" borderId="1" xfId="0" applyNumberFormat="1" applyFont="1" applyBorder="1" applyAlignment="1">
      <alignment horizontal="center" vertical="center"/>
    </xf>
    <xf numFmtId="164" fontId="0" fillId="0" borderId="0" xfId="0" applyNumberFormat="1" applyBorder="1"/>
    <xf numFmtId="0" fontId="13" fillId="3" borderId="0" xfId="0" applyFont="1" applyFill="1" applyBorder="1"/>
    <xf numFmtId="164" fontId="18" fillId="0" borderId="0" xfId="0" applyNumberFormat="1" applyFont="1" applyBorder="1" applyAlignment="1">
      <alignment horizontal="right" indent="2"/>
    </xf>
    <xf numFmtId="0" fontId="13" fillId="0" borderId="0" xfId="0" applyFont="1" applyBorder="1" applyAlignment="1">
      <alignment horizontal="center" wrapText="1"/>
    </xf>
    <xf numFmtId="0" fontId="13" fillId="0" borderId="13" xfId="0" applyFont="1" applyBorder="1" applyAlignment="1">
      <alignment wrapText="1"/>
    </xf>
    <xf numFmtId="0" fontId="13" fillId="0" borderId="13" xfId="0" applyFont="1" applyBorder="1" applyAlignment="1"/>
    <xf numFmtId="0" fontId="13" fillId="0" borderId="0" xfId="0" applyFont="1" applyBorder="1" applyAlignment="1">
      <alignment horizontal="center" wrapText="1"/>
    </xf>
    <xf numFmtId="0" fontId="9" fillId="0" borderId="10" xfId="0" applyNumberFormat="1" applyFont="1" applyBorder="1" applyAlignment="1">
      <alignment vertical="center" wrapText="1"/>
    </xf>
    <xf numFmtId="0" fontId="13" fillId="0" borderId="0" xfId="0" applyFont="1" applyBorder="1" applyAlignment="1" applyProtection="1">
      <alignment horizontal="center" wrapText="1"/>
      <protection locked="0"/>
    </xf>
    <xf numFmtId="0" fontId="13" fillId="0" borderId="0" xfId="0" applyFont="1" applyBorder="1" applyAlignment="1">
      <alignment horizontal="center" wrapText="1"/>
    </xf>
    <xf numFmtId="0" fontId="13" fillId="0" borderId="0" xfId="0" applyFont="1" applyBorder="1"/>
    <xf numFmtId="0" fontId="0" fillId="0" borderId="0" xfId="0"/>
    <xf numFmtId="0" fontId="13" fillId="0" borderId="0" xfId="0" applyFont="1" applyBorder="1"/>
    <xf numFmtId="0" fontId="29" fillId="0" borderId="0" xfId="0" applyFont="1" applyBorder="1" applyAlignment="1">
      <alignment horizontal="left" vertical="top" wrapText="1"/>
    </xf>
    <xf numFmtId="164" fontId="0" fillId="0" borderId="0" xfId="0" applyNumberFormat="1" applyAlignment="1">
      <alignment horizontal="right" indent="1"/>
    </xf>
    <xf numFmtId="0" fontId="29" fillId="0" borderId="0" xfId="2" applyFont="1" applyBorder="1" applyAlignment="1">
      <alignment horizontal="left" vertical="top" wrapText="1"/>
    </xf>
    <xf numFmtId="164" fontId="29" fillId="0" borderId="0" xfId="2" applyNumberFormat="1" applyFont="1" applyBorder="1" applyAlignment="1">
      <alignment horizontal="left" vertical="top" wrapText="1"/>
    </xf>
    <xf numFmtId="0" fontId="13" fillId="0" borderId="0" xfId="0" applyFont="1" applyFill="1" applyBorder="1" applyAlignment="1">
      <alignment horizontal="left" vertical="center" wrapText="1"/>
    </xf>
    <xf numFmtId="0" fontId="13" fillId="0" borderId="0" xfId="0" applyFont="1" applyBorder="1"/>
    <xf numFmtId="165" fontId="13" fillId="0" borderId="11" xfId="0" applyNumberFormat="1" applyFont="1" applyBorder="1" applyAlignment="1">
      <alignment horizontal="right" vertical="center" indent="3"/>
    </xf>
    <xf numFmtId="165" fontId="13" fillId="0" borderId="0" xfId="0" applyNumberFormat="1" applyFont="1" applyBorder="1" applyAlignment="1">
      <alignment horizontal="right" vertical="center" indent="3"/>
    </xf>
    <xf numFmtId="165" fontId="16" fillId="0" borderId="1" xfId="0" applyNumberFormat="1" applyFont="1" applyBorder="1" applyAlignment="1">
      <alignment horizontal="right" vertical="center" indent="3"/>
    </xf>
    <xf numFmtId="0" fontId="13" fillId="0" borderId="0" xfId="0" applyFont="1" applyBorder="1"/>
    <xf numFmtId="0" fontId="23" fillId="0" borderId="0" xfId="0" applyFont="1" applyBorder="1" applyAlignment="1">
      <alignment vertical="top"/>
    </xf>
    <xf numFmtId="0" fontId="13" fillId="0" borderId="0" xfId="0" applyFont="1" applyBorder="1"/>
    <xf numFmtId="164" fontId="16" fillId="0" borderId="21" xfId="0" applyNumberFormat="1" applyFont="1" applyBorder="1" applyAlignment="1">
      <alignment horizontal="center" vertical="center"/>
    </xf>
    <xf numFmtId="164" fontId="16" fillId="0" borderId="21" xfId="0" applyNumberFormat="1" applyFont="1" applyBorder="1" applyAlignment="1">
      <alignment horizontal="right" vertical="center" indent="1"/>
    </xf>
    <xf numFmtId="165" fontId="20" fillId="0" borderId="11" xfId="0" applyNumberFormat="1" applyFont="1" applyBorder="1" applyAlignment="1">
      <alignment horizontal="right" vertical="center" indent="2"/>
    </xf>
    <xf numFmtId="165" fontId="20" fillId="0" borderId="11" xfId="0" applyNumberFormat="1" applyFont="1" applyBorder="1" applyAlignment="1">
      <alignment horizontal="right" vertical="center" indent="1"/>
    </xf>
    <xf numFmtId="0" fontId="13" fillId="0" borderId="0" xfId="0" applyFont="1" applyBorder="1"/>
    <xf numFmtId="0" fontId="19" fillId="0" borderId="19" xfId="0" applyFont="1" applyBorder="1" applyAlignment="1">
      <alignment horizontal="left" indent="1"/>
    </xf>
    <xf numFmtId="0" fontId="19" fillId="0" borderId="0" xfId="0" applyFont="1" applyBorder="1" applyAlignment="1">
      <alignment horizontal="left" indent="1"/>
    </xf>
    <xf numFmtId="0" fontId="13" fillId="0" borderId="0" xfId="0" applyFont="1" applyBorder="1" applyAlignment="1">
      <alignment horizontal="center" wrapText="1"/>
    </xf>
    <xf numFmtId="49" fontId="13" fillId="0" borderId="0" xfId="0" applyNumberFormat="1" applyFont="1" applyBorder="1" applyAlignment="1">
      <alignment horizontal="center" wrapText="1"/>
    </xf>
    <xf numFmtId="0" fontId="10" fillId="0" borderId="5" xfId="0" applyNumberFormat="1" applyFont="1" applyBorder="1" applyAlignment="1">
      <alignment horizontal="left" vertical="center" wrapText="1"/>
    </xf>
    <xf numFmtId="3" fontId="16" fillId="0" borderId="9" xfId="0" applyNumberFormat="1" applyFont="1" applyBorder="1" applyAlignment="1">
      <alignment horizontal="right" vertical="center" indent="1"/>
    </xf>
    <xf numFmtId="0" fontId="16" fillId="0" borderId="0" xfId="0" applyFont="1" applyBorder="1" applyAlignment="1">
      <alignment horizontal="left"/>
    </xf>
    <xf numFmtId="0" fontId="13" fillId="0" borderId="0" xfId="0" applyFont="1" applyBorder="1"/>
    <xf numFmtId="0" fontId="7"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5"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6" fillId="0" borderId="9" xfId="0" applyFont="1" applyFill="1" applyBorder="1" applyAlignment="1">
      <alignment horizontal="left"/>
    </xf>
    <xf numFmtId="164" fontId="16" fillId="0" borderId="14" xfId="0" applyNumberFormat="1" applyFont="1" applyFill="1" applyBorder="1" applyAlignment="1" applyProtection="1">
      <alignment horizontal="right" vertical="center" wrapText="1" indent="2"/>
      <protection locked="0"/>
    </xf>
    <xf numFmtId="0" fontId="13" fillId="0" borderId="0" xfId="0" applyFont="1" applyFill="1" applyBorder="1" applyAlignment="1" applyProtection="1">
      <alignment wrapText="1"/>
      <protection locked="0"/>
    </xf>
    <xf numFmtId="0" fontId="13" fillId="0" borderId="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center" wrapText="1"/>
      <protection locked="0"/>
    </xf>
    <xf numFmtId="0" fontId="16" fillId="0" borderId="6" xfId="0" applyFont="1" applyFill="1" applyBorder="1" applyAlignment="1" applyProtection="1">
      <alignment horizontal="left" vertical="center" wrapText="1"/>
      <protection locked="0"/>
    </xf>
    <xf numFmtId="164" fontId="16" fillId="0" borderId="6" xfId="0" applyNumberFormat="1" applyFont="1" applyFill="1" applyBorder="1" applyAlignment="1" applyProtection="1">
      <alignment horizontal="right" vertical="center" wrapText="1" indent="2"/>
      <protection locked="0"/>
    </xf>
    <xf numFmtId="3" fontId="16" fillId="0" borderId="1" xfId="0" applyNumberFormat="1" applyFont="1" applyFill="1" applyBorder="1" applyAlignment="1">
      <alignment horizontal="right" vertical="center"/>
    </xf>
    <xf numFmtId="0" fontId="13" fillId="0" borderId="0" xfId="0" applyFont="1" applyBorder="1"/>
    <xf numFmtId="0" fontId="18" fillId="0" borderId="5" xfId="0" applyFont="1" applyFill="1" applyBorder="1" applyAlignment="1" applyProtection="1">
      <alignment horizontal="left" vertical="center" wrapText="1"/>
      <protection locked="0"/>
    </xf>
    <xf numFmtId="3" fontId="18" fillId="0" borderId="8" xfId="0" applyNumberFormat="1" applyFont="1" applyFill="1" applyBorder="1" applyAlignment="1">
      <alignment horizontal="right" vertical="center"/>
    </xf>
    <xf numFmtId="165" fontId="18" fillId="0" borderId="8" xfId="0" applyNumberFormat="1" applyFont="1" applyFill="1" applyBorder="1" applyAlignment="1">
      <alignment horizontal="right" vertical="center" indent="3"/>
    </xf>
    <xf numFmtId="0" fontId="18" fillId="0" borderId="17" xfId="0" applyFont="1" applyFill="1" applyBorder="1" applyAlignment="1">
      <alignment horizontal="left" vertical="center"/>
    </xf>
    <xf numFmtId="3" fontId="18" fillId="0" borderId="17" xfId="0" applyNumberFormat="1" applyFont="1" applyFill="1" applyBorder="1" applyAlignment="1">
      <alignment horizontal="right" vertical="center" indent="1"/>
    </xf>
    <xf numFmtId="164" fontId="18" fillId="0" borderId="17" xfId="0" applyNumberFormat="1" applyFont="1" applyFill="1" applyBorder="1" applyAlignment="1">
      <alignment horizontal="right" vertical="center" indent="2"/>
    </xf>
    <xf numFmtId="165" fontId="13" fillId="0" borderId="0" xfId="0" applyNumberFormat="1" applyFont="1" applyFill="1" applyBorder="1"/>
    <xf numFmtId="0" fontId="13" fillId="0" borderId="0" xfId="0" applyFont="1" applyFill="1" applyBorder="1"/>
    <xf numFmtId="0" fontId="13" fillId="0" borderId="0" xfId="0" applyFont="1" applyBorder="1"/>
    <xf numFmtId="3" fontId="18" fillId="0" borderId="11" xfId="1" applyNumberFormat="1" applyFont="1" applyFill="1" applyBorder="1" applyAlignment="1">
      <alignment horizontal="right" vertical="center" wrapText="1" indent="1"/>
    </xf>
    <xf numFmtId="3" fontId="18" fillId="0" borderId="11" xfId="1" applyNumberFormat="1" applyFont="1" applyFill="1" applyBorder="1" applyAlignment="1">
      <alignment horizontal="right" vertical="center" wrapText="1" indent="2"/>
    </xf>
    <xf numFmtId="165" fontId="18" fillId="0" borderId="11" xfId="1" applyNumberFormat="1" applyFont="1" applyFill="1" applyBorder="1" applyAlignment="1">
      <alignment horizontal="right" vertical="center" wrapText="1" indent="2"/>
    </xf>
    <xf numFmtId="3" fontId="18" fillId="0" borderId="0" xfId="1" applyNumberFormat="1" applyFont="1" applyFill="1" applyBorder="1" applyAlignment="1">
      <alignment horizontal="right" vertical="center" wrapText="1" indent="1"/>
    </xf>
    <xf numFmtId="3" fontId="18" fillId="0" borderId="0" xfId="1" applyNumberFormat="1" applyFont="1" applyFill="1" applyBorder="1" applyAlignment="1">
      <alignment horizontal="right" vertical="center" wrapText="1" indent="2"/>
    </xf>
    <xf numFmtId="165" fontId="18" fillId="0" borderId="0" xfId="1" applyNumberFormat="1" applyFont="1" applyFill="1" applyBorder="1" applyAlignment="1">
      <alignment horizontal="right" vertical="center" wrapText="1" indent="2"/>
    </xf>
    <xf numFmtId="3" fontId="16" fillId="0" borderId="9" xfId="1" applyNumberFormat="1" applyFont="1" applyFill="1" applyBorder="1" applyAlignment="1">
      <alignment horizontal="right" vertical="center" wrapText="1" indent="1"/>
    </xf>
    <xf numFmtId="165" fontId="16" fillId="0" borderId="9" xfId="1" applyNumberFormat="1" applyFont="1" applyFill="1" applyBorder="1" applyAlignment="1">
      <alignment horizontal="right" vertical="center" wrapText="1" indent="2"/>
    </xf>
    <xf numFmtId="49" fontId="13" fillId="0" borderId="0" xfId="0" applyNumberFormat="1" applyFont="1" applyFill="1" applyBorder="1" applyAlignment="1">
      <alignment horizontal="center" wrapText="1"/>
    </xf>
    <xf numFmtId="3" fontId="13" fillId="0" borderId="11" xfId="0" applyNumberFormat="1" applyFont="1" applyFill="1" applyBorder="1" applyAlignment="1">
      <alignment horizontal="right" vertical="center" indent="1"/>
    </xf>
    <xf numFmtId="164" fontId="13" fillId="0" borderId="11" xfId="0" applyNumberFormat="1" applyFont="1" applyFill="1" applyBorder="1" applyAlignment="1">
      <alignment horizontal="right" vertical="center" indent="3"/>
    </xf>
    <xf numFmtId="3" fontId="18" fillId="0" borderId="8" xfId="0" applyNumberFormat="1" applyFont="1" applyFill="1" applyBorder="1" applyAlignment="1">
      <alignment horizontal="right" vertical="center" indent="1"/>
    </xf>
    <xf numFmtId="164" fontId="18" fillId="0" borderId="8" xfId="0" applyNumberFormat="1" applyFont="1" applyFill="1" applyBorder="1" applyAlignment="1">
      <alignment horizontal="right" vertical="center" indent="3"/>
    </xf>
    <xf numFmtId="3" fontId="13" fillId="0" borderId="0" xfId="0" applyNumberFormat="1" applyFont="1" applyFill="1" applyBorder="1" applyAlignment="1">
      <alignment horizontal="right" vertical="center" indent="1"/>
    </xf>
    <xf numFmtId="164" fontId="13" fillId="0" borderId="0" xfId="0" applyNumberFormat="1" applyFont="1" applyFill="1" applyBorder="1" applyAlignment="1">
      <alignment horizontal="right" vertical="center" indent="3"/>
    </xf>
    <xf numFmtId="3" fontId="16" fillId="0" borderId="1" xfId="0" applyNumberFormat="1" applyFont="1" applyFill="1" applyBorder="1" applyAlignment="1">
      <alignment horizontal="right" vertical="center" indent="1"/>
    </xf>
    <xf numFmtId="164" fontId="16" fillId="0" borderId="1" xfId="0" applyNumberFormat="1" applyFont="1" applyFill="1" applyBorder="1" applyAlignment="1">
      <alignment horizontal="right" vertical="center" indent="3"/>
    </xf>
    <xf numFmtId="167" fontId="3" fillId="0" borderId="0" xfId="5" applyNumberFormat="1" applyFont="1" applyBorder="1" applyAlignment="1">
      <alignment wrapText="1"/>
    </xf>
    <xf numFmtId="0" fontId="0" fillId="0" borderId="0" xfId="0"/>
    <xf numFmtId="164" fontId="0" fillId="0" borderId="0" xfId="0" applyNumberFormat="1"/>
    <xf numFmtId="0" fontId="13" fillId="0" borderId="0" xfId="0" applyFont="1" applyFill="1" applyBorder="1" applyAlignment="1">
      <alignment horizontal="center" vertical="center" wrapText="1"/>
    </xf>
    <xf numFmtId="49" fontId="13" fillId="0" borderId="0" xfId="0" applyNumberFormat="1" applyFont="1" applyBorder="1" applyAlignment="1">
      <alignment horizontal="center" wrapText="1"/>
    </xf>
    <xf numFmtId="3" fontId="13" fillId="0" borderId="11" xfId="0" applyNumberFormat="1" applyFont="1" applyBorder="1" applyAlignment="1">
      <alignment horizontal="right" vertical="center" indent="3"/>
    </xf>
    <xf numFmtId="3" fontId="13" fillId="0" borderId="0" xfId="0" applyNumberFormat="1" applyFont="1" applyBorder="1" applyAlignment="1">
      <alignment horizontal="right" vertical="center" indent="3"/>
    </xf>
    <xf numFmtId="3" fontId="16" fillId="0" borderId="1" xfId="0" applyNumberFormat="1" applyFont="1" applyBorder="1" applyAlignment="1">
      <alignment horizontal="right" vertical="center" indent="3"/>
    </xf>
    <xf numFmtId="0" fontId="19" fillId="0" borderId="13" xfId="0" applyFont="1" applyBorder="1" applyAlignment="1">
      <alignment horizontal="left" indent="1"/>
    </xf>
    <xf numFmtId="0" fontId="15" fillId="0" borderId="0" xfId="0" applyFont="1" applyBorder="1" applyAlignment="1">
      <alignment horizontal="left" vertical="center" wrapText="1"/>
    </xf>
    <xf numFmtId="0" fontId="24"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13" fillId="0" borderId="0" xfId="0" applyFont="1" applyBorder="1" applyAlignment="1">
      <alignment horizontal="left" vertical="center" wrapText="1"/>
    </xf>
    <xf numFmtId="0" fontId="9" fillId="0" borderId="10" xfId="0" applyNumberFormat="1" applyFont="1" applyBorder="1" applyAlignment="1">
      <alignment horizontal="left" vertical="center" wrapText="1"/>
    </xf>
    <xf numFmtId="0" fontId="25" fillId="0" borderId="10" xfId="0" applyNumberFormat="1" applyFont="1" applyBorder="1" applyAlignment="1">
      <alignment horizontal="left" vertical="center" wrapText="1"/>
    </xf>
    <xf numFmtId="0" fontId="19" fillId="0" borderId="19" xfId="0" applyFont="1" applyBorder="1" applyAlignment="1">
      <alignment horizontal="left" indent="1"/>
    </xf>
    <xf numFmtId="0" fontId="9" fillId="0" borderId="10" xfId="0" applyNumberFormat="1" applyFont="1" applyFill="1" applyBorder="1" applyAlignment="1">
      <alignment horizontal="left" vertical="center" wrapText="1"/>
    </xf>
    <xf numFmtId="0" fontId="19" fillId="0" borderId="10" xfId="0" applyNumberFormat="1" applyFont="1" applyFill="1" applyBorder="1" applyAlignment="1">
      <alignment horizontal="left" vertical="center" wrapText="1"/>
    </xf>
    <xf numFmtId="0" fontId="19" fillId="0" borderId="10" xfId="0" applyNumberFormat="1" applyFont="1" applyBorder="1" applyAlignment="1">
      <alignment horizontal="left" vertical="center" wrapText="1"/>
    </xf>
    <xf numFmtId="0" fontId="23" fillId="0" borderId="0" xfId="0" applyFont="1" applyBorder="1" applyAlignment="1">
      <alignment vertical="top" wrapText="1"/>
    </xf>
    <xf numFmtId="0" fontId="9" fillId="0" borderId="8" xfId="0" applyFont="1" applyBorder="1" applyAlignment="1">
      <alignment horizontal="left" vertical="center" wrapText="1"/>
    </xf>
    <xf numFmtId="0" fontId="19" fillId="0" borderId="8" xfId="0" applyFont="1" applyBorder="1" applyAlignment="1">
      <alignment horizontal="left" vertical="center" wrapText="1"/>
    </xf>
    <xf numFmtId="0" fontId="14" fillId="0" borderId="0" xfId="0" applyFont="1" applyFill="1" applyBorder="1" applyAlignment="1">
      <alignment horizontal="left" vertical="center" wrapText="1"/>
    </xf>
    <xf numFmtId="0" fontId="17" fillId="3" borderId="0" xfId="0" applyFont="1" applyFill="1" applyBorder="1" applyAlignment="1">
      <alignment horizontal="center" wrapText="1"/>
    </xf>
    <xf numFmtId="0" fontId="7"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9" fillId="0" borderId="0" xfId="0" applyFont="1" applyBorder="1" applyAlignment="1">
      <alignment horizontal="left" wrapText="1" indent="1"/>
    </xf>
    <xf numFmtId="0" fontId="13" fillId="0" borderId="11" xfId="0" applyFont="1" applyFill="1" applyBorder="1" applyAlignment="1">
      <alignment horizontal="center" wrapText="1"/>
    </xf>
    <xf numFmtId="0" fontId="29" fillId="0" borderId="0" xfId="0" applyFont="1" applyFill="1" applyBorder="1" applyAlignment="1">
      <alignment horizontal="center" vertical="top" wrapText="1"/>
    </xf>
    <xf numFmtId="0" fontId="9" fillId="0" borderId="20" xfId="0" applyNumberFormat="1" applyFont="1" applyBorder="1" applyAlignment="1">
      <alignment horizontal="left" vertical="center" wrapText="1"/>
    </xf>
    <xf numFmtId="0" fontId="19" fillId="0" borderId="20" xfId="0" applyNumberFormat="1" applyFont="1" applyBorder="1" applyAlignment="1">
      <alignment horizontal="left" vertical="center" wrapText="1"/>
    </xf>
    <xf numFmtId="0" fontId="10" fillId="0" borderId="20" xfId="0" applyNumberFormat="1" applyFont="1" applyBorder="1" applyAlignment="1">
      <alignment horizontal="left" vertical="center" wrapText="1"/>
    </xf>
    <xf numFmtId="0" fontId="7" fillId="0" borderId="0" xfId="0" applyFont="1" applyBorder="1" applyAlignment="1">
      <alignment horizontal="left" vertical="center"/>
    </xf>
    <xf numFmtId="0" fontId="13" fillId="0" borderId="0" xfId="0" applyFont="1" applyBorder="1" applyAlignment="1">
      <alignment horizontal="left" vertical="center"/>
    </xf>
    <xf numFmtId="0" fontId="15" fillId="0" borderId="0" xfId="0" applyFont="1" applyBorder="1" applyAlignment="1">
      <alignment vertical="center" wrapText="1"/>
    </xf>
    <xf numFmtId="0" fontId="23" fillId="0" borderId="0" xfId="0" applyFont="1" applyBorder="1" applyAlignment="1">
      <alignment vertical="top"/>
    </xf>
    <xf numFmtId="0" fontId="15" fillId="0" borderId="0" xfId="0" applyFont="1" applyBorder="1" applyAlignment="1">
      <alignment horizontal="left" vertical="center"/>
    </xf>
    <xf numFmtId="0" fontId="13" fillId="4" borderId="0" xfId="0" applyFont="1" applyFill="1" applyBorder="1" applyAlignment="1">
      <alignment horizontal="left" vertical="center"/>
    </xf>
    <xf numFmtId="0" fontId="24" fillId="0" borderId="4"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3" fillId="0" borderId="11" xfId="0" applyFont="1" applyFill="1" applyBorder="1" applyAlignment="1">
      <alignment horizontal="center"/>
    </xf>
    <xf numFmtId="0" fontId="7" fillId="0" borderId="1"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1" xfId="0" applyFont="1" applyBorder="1" applyAlignment="1">
      <alignment horizontal="center"/>
    </xf>
    <xf numFmtId="0" fontId="7" fillId="0" borderId="0" xfId="0" applyFont="1" applyFill="1" applyBorder="1" applyAlignment="1">
      <alignment horizontal="left" vertical="center"/>
    </xf>
    <xf numFmtId="0" fontId="13" fillId="0" borderId="0" xfId="0" applyFont="1" applyFill="1" applyBorder="1" applyAlignment="1">
      <alignment horizontal="left" vertical="center"/>
    </xf>
    <xf numFmtId="0" fontId="9" fillId="0" borderId="0" xfId="0" applyFont="1" applyBorder="1" applyAlignment="1">
      <alignment vertical="center" wrapText="1"/>
    </xf>
    <xf numFmtId="0" fontId="26" fillId="0" borderId="0" xfId="0" applyFont="1" applyBorder="1" applyAlignment="1">
      <alignment vertical="center" wrapText="1"/>
    </xf>
    <xf numFmtId="0" fontId="9" fillId="0" borderId="20" xfId="0" applyNumberFormat="1" applyFont="1" applyFill="1" applyBorder="1" applyAlignment="1">
      <alignment horizontal="left" vertical="center" wrapText="1"/>
    </xf>
    <xf numFmtId="0" fontId="19" fillId="0" borderId="20" xfId="0" applyNumberFormat="1" applyFont="1" applyFill="1" applyBorder="1" applyAlignment="1">
      <alignment horizontal="left" vertical="center" wrapText="1"/>
    </xf>
    <xf numFmtId="0" fontId="9" fillId="0" borderId="8" xfId="0" applyNumberFormat="1" applyFont="1" applyBorder="1" applyAlignment="1">
      <alignment horizontal="left" vertical="center" wrapText="1"/>
    </xf>
    <xf numFmtId="0" fontId="19" fillId="0" borderId="8" xfId="0" applyNumberFormat="1" applyFont="1" applyBorder="1" applyAlignment="1">
      <alignment horizontal="left" vertical="center" wrapText="1"/>
    </xf>
    <xf numFmtId="0" fontId="13" fillId="0" borderId="1" xfId="0" applyFont="1" applyBorder="1" applyAlignment="1">
      <alignment vertical="center"/>
    </xf>
    <xf numFmtId="0" fontId="13" fillId="0" borderId="0" xfId="0" applyFont="1" applyBorder="1"/>
    <xf numFmtId="0" fontId="28" fillId="0" borderId="0" xfId="0" applyFont="1" applyBorder="1" applyAlignment="1">
      <alignment horizontal="left" vertical="center"/>
    </xf>
    <xf numFmtId="0" fontId="17" fillId="3" borderId="0" xfId="0" applyFont="1" applyFill="1" applyBorder="1" applyAlignment="1">
      <alignment horizontal="center" vertical="center"/>
    </xf>
    <xf numFmtId="0" fontId="27" fillId="0" borderId="0" xfId="0" applyFont="1" applyBorder="1" applyAlignment="1">
      <alignment horizontal="left" vertical="center" indent="7"/>
    </xf>
    <xf numFmtId="0" fontId="13" fillId="0" borderId="0" xfId="0" applyFont="1" applyFill="1" applyBorder="1" applyAlignment="1">
      <alignment horizontal="left" indent="5"/>
    </xf>
    <xf numFmtId="0" fontId="27" fillId="0" borderId="0" xfId="0" applyFont="1" applyBorder="1" applyAlignment="1">
      <alignment horizontal="left" vertical="center" indent="1"/>
    </xf>
    <xf numFmtId="0" fontId="19" fillId="0" borderId="0" xfId="0" applyFont="1" applyBorder="1" applyAlignment="1">
      <alignment horizontal="left" vertical="center"/>
    </xf>
    <xf numFmtId="0" fontId="19" fillId="0" borderId="0" xfId="0" applyFont="1" applyBorder="1" applyAlignment="1">
      <alignment horizontal="left" indent="1"/>
    </xf>
    <xf numFmtId="0" fontId="27" fillId="0" borderId="0" xfId="0" applyFont="1" applyBorder="1" applyAlignment="1">
      <alignment horizontal="left" vertical="center" indent="4"/>
    </xf>
    <xf numFmtId="0" fontId="27" fillId="0" borderId="0" xfId="0" applyFont="1" applyBorder="1" applyAlignment="1">
      <alignment horizontal="left" vertical="center" indent="2"/>
    </xf>
    <xf numFmtId="0" fontId="9" fillId="0" borderId="10" xfId="0" applyNumberFormat="1" applyFont="1" applyBorder="1" applyAlignment="1">
      <alignment vertical="center" wrapText="1"/>
    </xf>
    <xf numFmtId="0" fontId="32" fillId="0" borderId="0" xfId="0" applyFont="1" applyFill="1" applyBorder="1" applyAlignment="1">
      <alignment horizontal="center" vertical="top" wrapText="1"/>
    </xf>
    <xf numFmtId="0" fontId="9" fillId="0" borderId="22" xfId="0" applyNumberFormat="1" applyFont="1" applyBorder="1" applyAlignment="1">
      <alignment horizontal="left" vertical="center" wrapText="1"/>
    </xf>
    <xf numFmtId="0" fontId="13" fillId="0" borderId="11" xfId="0" applyFont="1" applyBorder="1" applyAlignment="1">
      <alignment horizontal="center" vertical="center" wrapText="1"/>
    </xf>
    <xf numFmtId="0" fontId="13" fillId="0" borderId="0" xfId="0" applyFont="1" applyBorder="1" applyAlignment="1" applyProtection="1">
      <alignment horizontal="center" wrapText="1"/>
      <protection locked="0"/>
    </xf>
    <xf numFmtId="0" fontId="25" fillId="0" borderId="20" xfId="0" applyNumberFormat="1" applyFont="1" applyBorder="1" applyAlignment="1">
      <alignment horizontal="left" vertical="center" wrapText="1"/>
    </xf>
    <xf numFmtId="0" fontId="28" fillId="0" borderId="0" xfId="0" applyFont="1" applyBorder="1" applyAlignment="1">
      <alignment vertical="center" wrapText="1"/>
    </xf>
    <xf numFmtId="0" fontId="17" fillId="3" borderId="0" xfId="0" applyFont="1" applyFill="1" applyBorder="1" applyAlignment="1">
      <alignment horizontal="center" vertical="center" wrapText="1"/>
    </xf>
    <xf numFmtId="0" fontId="0" fillId="0" borderId="0" xfId="0" applyFill="1" applyAlignment="1">
      <alignment horizontal="left" vertical="top" wrapText="1"/>
    </xf>
    <xf numFmtId="49" fontId="9" fillId="0" borderId="8" xfId="0" applyNumberFormat="1" applyFont="1" applyFill="1" applyBorder="1" applyAlignment="1">
      <alignment horizontal="left" vertical="center" wrapText="1"/>
    </xf>
    <xf numFmtId="49" fontId="19" fillId="0" borderId="8" xfId="0" applyNumberFormat="1" applyFont="1" applyFill="1" applyBorder="1" applyAlignment="1">
      <alignment horizontal="left" vertical="center" wrapText="1"/>
    </xf>
    <xf numFmtId="49" fontId="13" fillId="0" borderId="13" xfId="0" applyNumberFormat="1" applyFont="1" applyFill="1" applyBorder="1" applyAlignment="1">
      <alignment horizontal="left" wrapText="1" indent="1"/>
    </xf>
    <xf numFmtId="0" fontId="28" fillId="0" borderId="0" xfId="0" applyFont="1" applyBorder="1" applyAlignment="1">
      <alignment horizontal="left" vertical="center" wrapText="1"/>
    </xf>
    <xf numFmtId="0" fontId="7" fillId="0" borderId="8" xfId="0" applyFont="1" applyBorder="1" applyAlignment="1">
      <alignment horizontal="left" vertical="center"/>
    </xf>
    <xf numFmtId="0" fontId="13" fillId="0" borderId="8" xfId="0" applyFont="1" applyBorder="1" applyAlignment="1">
      <alignment horizontal="left" vertical="center"/>
    </xf>
    <xf numFmtId="0" fontId="13" fillId="0" borderId="13" xfId="0" applyFont="1" applyBorder="1" applyAlignment="1">
      <alignment horizontal="left" indent="1"/>
    </xf>
    <xf numFmtId="0" fontId="13" fillId="3" borderId="0" xfId="0" applyFont="1" applyFill="1" applyBorder="1" applyAlignment="1">
      <alignment horizontal="center"/>
    </xf>
    <xf numFmtId="0" fontId="22" fillId="0" borderId="11" xfId="0" applyFont="1" applyBorder="1" applyAlignment="1">
      <alignment horizontal="center"/>
    </xf>
    <xf numFmtId="0" fontId="9" fillId="0" borderId="8" xfId="0" applyNumberFormat="1" applyFont="1" applyFill="1" applyBorder="1" applyAlignment="1">
      <alignment horizontal="left" vertical="center" wrapText="1"/>
    </xf>
    <xf numFmtId="0" fontId="13" fillId="0" borderId="8" xfId="0" applyFont="1" applyBorder="1" applyAlignment="1">
      <alignment horizontal="center" wrapText="1"/>
    </xf>
    <xf numFmtId="0" fontId="7" fillId="0" borderId="8" xfId="0" applyFont="1" applyBorder="1" applyAlignment="1">
      <alignment horizontal="left" vertical="center" wrapText="1"/>
    </xf>
    <xf numFmtId="0" fontId="13" fillId="0" borderId="8" xfId="0" applyFont="1" applyBorder="1" applyAlignment="1">
      <alignment horizontal="left" vertical="center" wrapText="1"/>
    </xf>
    <xf numFmtId="0" fontId="7" fillId="0" borderId="0" xfId="0" applyFont="1" applyFill="1" applyBorder="1" applyAlignment="1">
      <alignment vertical="center" wrapText="1"/>
    </xf>
    <xf numFmtId="0" fontId="13" fillId="0" borderId="11" xfId="0" applyFont="1" applyFill="1" applyBorder="1" applyAlignment="1">
      <alignment horizontal="center" vertical="center" wrapText="1"/>
    </xf>
    <xf numFmtId="0" fontId="9" fillId="0" borderId="5" xfId="0" applyNumberFormat="1" applyFont="1" applyFill="1" applyBorder="1" applyAlignment="1">
      <alignment horizontal="left" vertical="center" wrapText="1"/>
    </xf>
    <xf numFmtId="0" fontId="19" fillId="0" borderId="5" xfId="0" applyNumberFormat="1" applyFont="1" applyFill="1" applyBorder="1" applyAlignment="1">
      <alignment horizontal="left" vertical="center" wrapText="1"/>
    </xf>
    <xf numFmtId="0" fontId="25" fillId="0" borderId="20" xfId="0" applyNumberFormat="1" applyFont="1" applyFill="1" applyBorder="1" applyAlignment="1">
      <alignment horizontal="left" vertical="center" wrapText="1"/>
    </xf>
    <xf numFmtId="0" fontId="25" fillId="0" borderId="10" xfId="0" applyNumberFormat="1" applyFont="1" applyFill="1" applyBorder="1" applyAlignment="1">
      <alignment horizontal="left" vertical="center" wrapText="1"/>
    </xf>
    <xf numFmtId="0" fontId="17" fillId="0" borderId="0" xfId="0" applyFont="1" applyBorder="1" applyAlignment="1">
      <alignment horizontal="center" vertical="center"/>
    </xf>
    <xf numFmtId="0" fontId="16" fillId="0" borderId="0" xfId="0" applyFont="1" applyBorder="1" applyAlignment="1">
      <alignment horizontal="left" wrapText="1"/>
    </xf>
    <xf numFmtId="0" fontId="16" fillId="3" borderId="0" xfId="0" applyFont="1" applyFill="1" applyBorder="1" applyAlignment="1">
      <alignment horizontal="center" wrapText="1"/>
    </xf>
    <xf numFmtId="0" fontId="13" fillId="0" borderId="0" xfId="0" applyFont="1" applyBorder="1" applyAlignment="1">
      <alignment horizontal="center" wrapText="1"/>
    </xf>
    <xf numFmtId="0" fontId="16" fillId="0" borderId="0" xfId="0" applyFont="1" applyBorder="1" applyAlignment="1">
      <alignment horizontal="left" vertical="center" wrapText="1"/>
    </xf>
    <xf numFmtId="0" fontId="10" fillId="0" borderId="20" xfId="0" applyNumberFormat="1" applyFont="1" applyFill="1" applyBorder="1" applyAlignment="1">
      <alignment horizontal="left" vertical="center" wrapText="1"/>
    </xf>
    <xf numFmtId="0" fontId="9" fillId="0" borderId="10" xfId="0" applyFont="1" applyBorder="1" applyAlignment="1">
      <alignment vertical="center" wrapText="1"/>
    </xf>
    <xf numFmtId="0" fontId="11" fillId="0" borderId="0" xfId="0" applyFont="1" applyFill="1" applyBorder="1" applyAlignment="1">
      <alignment horizontal="left" vertical="center" wrapText="1"/>
    </xf>
    <xf numFmtId="0" fontId="0" fillId="0" borderId="0" xfId="0"/>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3" fillId="0" borderId="0" xfId="0" applyFont="1" applyBorder="1" applyAlignment="1">
      <alignment horizontal="left" vertical="top"/>
    </xf>
    <xf numFmtId="0" fontId="13" fillId="0" borderId="0" xfId="0" applyFont="1" applyBorder="1" applyAlignment="1">
      <alignment horizontal="left" indent="1"/>
    </xf>
  </cellXfs>
  <cellStyles count="11">
    <cellStyle name="Comma 2" xfId="4"/>
    <cellStyle name="Comma 2 2" xfId="10"/>
    <cellStyle name="Hyperlink 2" xfId="6"/>
    <cellStyle name="Normal" xfId="0" builtinId="0"/>
    <cellStyle name="Normal 2" xfId="1"/>
    <cellStyle name="Normal 2 2" xfId="7"/>
    <cellStyle name="Normal 3" xfId="3"/>
    <cellStyle name="Normal 3 2" xfId="9"/>
    <cellStyle name="Normal_Sheet3" xfId="2"/>
    <cellStyle name="Percent" xfId="5" builtinId="5"/>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3974503187102"/>
          <c:y val="4.9668874172185427E-2"/>
          <c:w val="0.74900981127360111"/>
          <c:h val="0.80463576158940464"/>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'10a.Nativity,Gender&amp;Age'!$K$6:$K$24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'10a.Nativity,Gender&amp;Age'!$L$6:$L$24</c:f>
              <c:numCache>
                <c:formatCode>0.0</c:formatCode>
                <c:ptCount val="19"/>
                <c:pt idx="0">
                  <c:v>4.7</c:v>
                </c:pt>
                <c:pt idx="1">
                  <c:v>4.7</c:v>
                </c:pt>
                <c:pt idx="2">
                  <c:v>4.4000000000000004</c:v>
                </c:pt>
                <c:pt idx="3">
                  <c:v>4.0999999999999996</c:v>
                </c:pt>
                <c:pt idx="4">
                  <c:v>4.0999999999999996</c:v>
                </c:pt>
                <c:pt idx="5">
                  <c:v>3.8</c:v>
                </c:pt>
                <c:pt idx="6">
                  <c:v>3.9</c:v>
                </c:pt>
                <c:pt idx="7">
                  <c:v>3.7</c:v>
                </c:pt>
                <c:pt idx="8">
                  <c:v>3.5</c:v>
                </c:pt>
                <c:pt idx="9">
                  <c:v>3</c:v>
                </c:pt>
                <c:pt idx="10">
                  <c:v>2.5</c:v>
                </c:pt>
                <c:pt idx="11">
                  <c:v>2</c:v>
                </c:pt>
                <c:pt idx="12">
                  <c:v>1.6</c:v>
                </c:pt>
                <c:pt idx="13">
                  <c:v>1.1000000000000001</c:v>
                </c:pt>
                <c:pt idx="14">
                  <c:v>0.8</c:v>
                </c:pt>
                <c:pt idx="15">
                  <c:v>0.6</c:v>
                </c:pt>
                <c:pt idx="16">
                  <c:v>0.5</c:v>
                </c:pt>
                <c:pt idx="17">
                  <c:v>0.2</c:v>
                </c:pt>
                <c:pt idx="18">
                  <c:v>0.1</c:v>
                </c:pt>
              </c:numCache>
            </c:numRef>
          </c:val>
        </c:ser>
        <c:dLbls>
          <c:showLegendKey val="0"/>
          <c:showVal val="0"/>
          <c:showCatName val="0"/>
          <c:showSerName val="0"/>
          <c:showPercent val="0"/>
          <c:showBubbleSize val="0"/>
        </c:dLbls>
        <c:gapWidth val="0"/>
        <c:axId val="139444608"/>
        <c:axId val="139446144"/>
      </c:barChart>
      <c:barChart>
        <c:barDir val="bar"/>
        <c:grouping val="clustered"/>
        <c:varyColors val="0"/>
        <c:ser>
          <c:idx val="1"/>
          <c:order val="1"/>
          <c:spPr>
            <a:solidFill>
              <a:srgbClr val="993300"/>
            </a:solidFill>
            <a:ln w="3175">
              <a:solidFill>
                <a:srgbClr val="000000"/>
              </a:solidFill>
              <a:prstDash val="solid"/>
            </a:ln>
          </c:spPr>
          <c:invertIfNegative val="0"/>
          <c:cat>
            <c:strRef>
              <c:f>'10a.Nativity,Gender&amp;Age'!$K$6:$K$24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'10a.Nativity,Gender&amp;Age'!$M$6:$M$24</c:f>
              <c:numCache>
                <c:formatCode>0.0</c:formatCode>
                <c:ptCount val="19"/>
                <c:pt idx="0">
                  <c:v>4.9000000000000004</c:v>
                </c:pt>
                <c:pt idx="1">
                  <c:v>4.9000000000000004</c:v>
                </c:pt>
                <c:pt idx="2">
                  <c:v>4.5999999999999996</c:v>
                </c:pt>
                <c:pt idx="3">
                  <c:v>4.4000000000000004</c:v>
                </c:pt>
                <c:pt idx="4">
                  <c:v>4.5999999999999996</c:v>
                </c:pt>
                <c:pt idx="5">
                  <c:v>4.3</c:v>
                </c:pt>
                <c:pt idx="6">
                  <c:v>4.2</c:v>
                </c:pt>
                <c:pt idx="7">
                  <c:v>3.9</c:v>
                </c:pt>
                <c:pt idx="8">
                  <c:v>3.6</c:v>
                </c:pt>
                <c:pt idx="9">
                  <c:v>3.1</c:v>
                </c:pt>
                <c:pt idx="10">
                  <c:v>2.5</c:v>
                </c:pt>
                <c:pt idx="11">
                  <c:v>1.9</c:v>
                </c:pt>
                <c:pt idx="12">
                  <c:v>1.4</c:v>
                </c:pt>
                <c:pt idx="13">
                  <c:v>0.9</c:v>
                </c:pt>
                <c:pt idx="14">
                  <c:v>0.6</c:v>
                </c:pt>
                <c:pt idx="15">
                  <c:v>0.4</c:v>
                </c:pt>
                <c:pt idx="16">
                  <c:v>0.3</c:v>
                </c:pt>
                <c:pt idx="17">
                  <c:v>0.2</c:v>
                </c:pt>
                <c:pt idx="18">
                  <c:v>0.1</c:v>
                </c:pt>
              </c:numCache>
            </c:numRef>
          </c:val>
        </c:ser>
        <c:dLbls>
          <c:showLegendKey val="0"/>
          <c:showVal val="0"/>
          <c:showCatName val="0"/>
          <c:showSerName val="0"/>
          <c:showPercent val="0"/>
          <c:showBubbleSize val="0"/>
        </c:dLbls>
        <c:gapWidth val="0"/>
        <c:axId val="139448320"/>
        <c:axId val="139449856"/>
      </c:barChart>
      <c:catAx>
        <c:axId val="139444608"/>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39446144"/>
        <c:crossesAt val="0"/>
        <c:auto val="1"/>
        <c:lblAlgn val="ctr"/>
        <c:lblOffset val="100"/>
        <c:tickLblSkip val="1"/>
        <c:tickMarkSkip val="1"/>
        <c:noMultiLvlLbl val="0"/>
      </c:catAx>
      <c:valAx>
        <c:axId val="139446144"/>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3889833077795957"/>
              <c:y val="0.94026316017428457"/>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39444608"/>
        <c:crosses val="autoZero"/>
        <c:crossBetween val="between"/>
        <c:majorUnit val="2"/>
        <c:minorUnit val="1"/>
      </c:valAx>
      <c:catAx>
        <c:axId val="139448320"/>
        <c:scaling>
          <c:orientation val="minMax"/>
        </c:scaling>
        <c:delete val="1"/>
        <c:axPos val="r"/>
        <c:majorTickMark val="out"/>
        <c:minorTickMark val="none"/>
        <c:tickLblPos val="none"/>
        <c:crossAx val="139449856"/>
        <c:crossesAt val="0"/>
        <c:auto val="1"/>
        <c:lblAlgn val="ctr"/>
        <c:lblOffset val="100"/>
        <c:noMultiLvlLbl val="0"/>
      </c:catAx>
      <c:valAx>
        <c:axId val="139449856"/>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39448320"/>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78579213690559"/>
          <c:y val="4.9833967883695304E-2"/>
          <c:w val="0.69047819730688864"/>
          <c:h val="0.80398801519027585"/>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'10a.Nativity,Gender&amp;Age'!$O$6:$O$24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'10a.Nativity,Gender&amp;Age'!$P$6:$P$24</c:f>
              <c:numCache>
                <c:formatCode>0.0</c:formatCode>
                <c:ptCount val="19"/>
                <c:pt idx="0">
                  <c:v>2.5</c:v>
                </c:pt>
                <c:pt idx="1">
                  <c:v>2.6</c:v>
                </c:pt>
                <c:pt idx="2">
                  <c:v>2.8</c:v>
                </c:pt>
                <c:pt idx="3">
                  <c:v>2.9</c:v>
                </c:pt>
                <c:pt idx="4">
                  <c:v>3.2</c:v>
                </c:pt>
                <c:pt idx="5">
                  <c:v>3.1</c:v>
                </c:pt>
                <c:pt idx="6">
                  <c:v>3</c:v>
                </c:pt>
                <c:pt idx="7">
                  <c:v>2.8</c:v>
                </c:pt>
                <c:pt idx="8">
                  <c:v>3.3</c:v>
                </c:pt>
                <c:pt idx="9">
                  <c:v>3.6</c:v>
                </c:pt>
                <c:pt idx="10">
                  <c:v>4</c:v>
                </c:pt>
                <c:pt idx="11">
                  <c:v>3.9</c:v>
                </c:pt>
                <c:pt idx="12">
                  <c:v>3.5</c:v>
                </c:pt>
                <c:pt idx="13">
                  <c:v>2.8</c:v>
                </c:pt>
                <c:pt idx="14">
                  <c:v>2.1</c:v>
                </c:pt>
                <c:pt idx="15">
                  <c:v>1.7</c:v>
                </c:pt>
                <c:pt idx="16">
                  <c:v>1.4</c:v>
                </c:pt>
                <c:pt idx="17">
                  <c:v>1</c:v>
                </c:pt>
                <c:pt idx="18">
                  <c:v>0.6</c:v>
                </c:pt>
              </c:numCache>
            </c:numRef>
          </c:val>
        </c:ser>
        <c:dLbls>
          <c:showLegendKey val="0"/>
          <c:showVal val="0"/>
          <c:showCatName val="0"/>
          <c:showSerName val="0"/>
          <c:showPercent val="0"/>
          <c:showBubbleSize val="0"/>
        </c:dLbls>
        <c:gapWidth val="0"/>
        <c:axId val="139459968"/>
        <c:axId val="139547776"/>
      </c:barChart>
      <c:barChart>
        <c:barDir val="bar"/>
        <c:grouping val="clustered"/>
        <c:varyColors val="0"/>
        <c:ser>
          <c:idx val="1"/>
          <c:order val="1"/>
          <c:spPr>
            <a:solidFill>
              <a:srgbClr val="993300"/>
            </a:solidFill>
            <a:ln w="3175">
              <a:solidFill>
                <a:srgbClr val="000000"/>
              </a:solidFill>
              <a:prstDash val="solid"/>
            </a:ln>
          </c:spPr>
          <c:invertIfNegative val="0"/>
          <c:cat>
            <c:strRef>
              <c:f>'10a.Nativity,Gender&amp;Age'!$O$6:$O$24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'10a.Nativity,Gender&amp;Age'!$Q$6:$Q$24</c:f>
              <c:numCache>
                <c:formatCode>0.0</c:formatCode>
                <c:ptCount val="19"/>
                <c:pt idx="0">
                  <c:v>2.6</c:v>
                </c:pt>
                <c:pt idx="1">
                  <c:v>2.8</c:v>
                </c:pt>
                <c:pt idx="2">
                  <c:v>2.9</c:v>
                </c:pt>
                <c:pt idx="3">
                  <c:v>3.1</c:v>
                </c:pt>
                <c:pt idx="4">
                  <c:v>3.3</c:v>
                </c:pt>
                <c:pt idx="5">
                  <c:v>3.1</c:v>
                </c:pt>
                <c:pt idx="6">
                  <c:v>3.1</c:v>
                </c:pt>
                <c:pt idx="7">
                  <c:v>2.9</c:v>
                </c:pt>
                <c:pt idx="8">
                  <c:v>3.3</c:v>
                </c:pt>
                <c:pt idx="9">
                  <c:v>3.6</c:v>
                </c:pt>
                <c:pt idx="10">
                  <c:v>3.9</c:v>
                </c:pt>
                <c:pt idx="11">
                  <c:v>3.7</c:v>
                </c:pt>
                <c:pt idx="12">
                  <c:v>3.3</c:v>
                </c:pt>
                <c:pt idx="13">
                  <c:v>2.6</c:v>
                </c:pt>
                <c:pt idx="14">
                  <c:v>1.9</c:v>
                </c:pt>
                <c:pt idx="15">
                  <c:v>1.3</c:v>
                </c:pt>
                <c:pt idx="16">
                  <c:v>1</c:v>
                </c:pt>
                <c:pt idx="17">
                  <c:v>0.6</c:v>
                </c:pt>
                <c:pt idx="18">
                  <c:v>0.3</c:v>
                </c:pt>
              </c:numCache>
            </c:numRef>
          </c:val>
        </c:ser>
        <c:dLbls>
          <c:showLegendKey val="0"/>
          <c:showVal val="0"/>
          <c:showCatName val="0"/>
          <c:showSerName val="0"/>
          <c:showPercent val="0"/>
          <c:showBubbleSize val="0"/>
        </c:dLbls>
        <c:gapWidth val="0"/>
        <c:axId val="139549696"/>
        <c:axId val="139571968"/>
      </c:barChart>
      <c:catAx>
        <c:axId val="139459968"/>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39547776"/>
        <c:crossesAt val="0"/>
        <c:auto val="1"/>
        <c:lblAlgn val="ctr"/>
        <c:lblOffset val="100"/>
        <c:tickLblSkip val="1"/>
        <c:tickMarkSkip val="1"/>
        <c:noMultiLvlLbl val="0"/>
      </c:catAx>
      <c:valAx>
        <c:axId val="139547776"/>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338080264719387"/>
              <c:y val="0.93702768941961734"/>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39459968"/>
        <c:crosses val="autoZero"/>
        <c:crossBetween val="between"/>
        <c:majorUnit val="2"/>
        <c:minorUnit val="1"/>
      </c:valAx>
      <c:catAx>
        <c:axId val="139549696"/>
        <c:scaling>
          <c:orientation val="minMax"/>
        </c:scaling>
        <c:delete val="1"/>
        <c:axPos val="r"/>
        <c:majorTickMark val="out"/>
        <c:minorTickMark val="none"/>
        <c:tickLblPos val="none"/>
        <c:crossAx val="139571968"/>
        <c:crossesAt val="0"/>
        <c:auto val="1"/>
        <c:lblAlgn val="ctr"/>
        <c:lblOffset val="100"/>
        <c:noMultiLvlLbl val="0"/>
      </c:catAx>
      <c:valAx>
        <c:axId val="139571968"/>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39549696"/>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826580353654461"/>
          <c:y val="5.3156232409274425E-2"/>
          <c:w val="0.7381655106441396"/>
          <c:h val="0.80066575066470114"/>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'10a.Nativity,Gender&amp;Age'!$K$26:$K$44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'10a.Nativity,Gender&amp;Age'!$L$26:$L$44</c:f>
              <c:numCache>
                <c:formatCode>0.0</c:formatCode>
                <c:ptCount val="19"/>
                <c:pt idx="0">
                  <c:v>0.2</c:v>
                </c:pt>
                <c:pt idx="1">
                  <c:v>0.5</c:v>
                </c:pt>
                <c:pt idx="2">
                  <c:v>1.2</c:v>
                </c:pt>
                <c:pt idx="3">
                  <c:v>1.9</c:v>
                </c:pt>
                <c:pt idx="4">
                  <c:v>2.9</c:v>
                </c:pt>
                <c:pt idx="5">
                  <c:v>4.5</c:v>
                </c:pt>
                <c:pt idx="6">
                  <c:v>5.6</c:v>
                </c:pt>
                <c:pt idx="7">
                  <c:v>6</c:v>
                </c:pt>
                <c:pt idx="8">
                  <c:v>5.8</c:v>
                </c:pt>
                <c:pt idx="9">
                  <c:v>5</c:v>
                </c:pt>
                <c:pt idx="10">
                  <c:v>4</c:v>
                </c:pt>
                <c:pt idx="11">
                  <c:v>3.2</c:v>
                </c:pt>
                <c:pt idx="12">
                  <c:v>2.4</c:v>
                </c:pt>
                <c:pt idx="13">
                  <c:v>1.8</c:v>
                </c:pt>
                <c:pt idx="14">
                  <c:v>1.3</c:v>
                </c:pt>
                <c:pt idx="15">
                  <c:v>0.9</c:v>
                </c:pt>
                <c:pt idx="16">
                  <c:v>0.7</c:v>
                </c:pt>
                <c:pt idx="17">
                  <c:v>0.4</c:v>
                </c:pt>
                <c:pt idx="18">
                  <c:v>0.2</c:v>
                </c:pt>
              </c:numCache>
            </c:numRef>
          </c:val>
        </c:ser>
        <c:dLbls>
          <c:showLegendKey val="0"/>
          <c:showVal val="0"/>
          <c:showCatName val="0"/>
          <c:showSerName val="0"/>
          <c:showPercent val="0"/>
          <c:showBubbleSize val="0"/>
        </c:dLbls>
        <c:gapWidth val="0"/>
        <c:axId val="139586176"/>
        <c:axId val="139587968"/>
      </c:barChart>
      <c:barChart>
        <c:barDir val="bar"/>
        <c:grouping val="clustered"/>
        <c:varyColors val="0"/>
        <c:ser>
          <c:idx val="1"/>
          <c:order val="1"/>
          <c:spPr>
            <a:solidFill>
              <a:srgbClr val="993300"/>
            </a:solidFill>
            <a:ln w="3175">
              <a:solidFill>
                <a:srgbClr val="000000"/>
              </a:solidFill>
              <a:prstDash val="solid"/>
            </a:ln>
          </c:spPr>
          <c:invertIfNegative val="0"/>
          <c:cat>
            <c:strRef>
              <c:f>'10a.Nativity,Gender&amp;Age'!$K$26:$K$44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'10a.Nativity,Gender&amp;Age'!$M$26:$M$44</c:f>
              <c:numCache>
                <c:formatCode>0.0</c:formatCode>
                <c:ptCount val="19"/>
                <c:pt idx="0">
                  <c:v>0.2</c:v>
                </c:pt>
                <c:pt idx="1">
                  <c:v>0.5</c:v>
                </c:pt>
                <c:pt idx="2">
                  <c:v>1.4</c:v>
                </c:pt>
                <c:pt idx="3">
                  <c:v>2.2000000000000002</c:v>
                </c:pt>
                <c:pt idx="4">
                  <c:v>3.8</c:v>
                </c:pt>
                <c:pt idx="5">
                  <c:v>5.6</c:v>
                </c:pt>
                <c:pt idx="6">
                  <c:v>6.3</c:v>
                </c:pt>
                <c:pt idx="7">
                  <c:v>6.6</c:v>
                </c:pt>
                <c:pt idx="8">
                  <c:v>6.2</c:v>
                </c:pt>
                <c:pt idx="9">
                  <c:v>5.3</c:v>
                </c:pt>
                <c:pt idx="10">
                  <c:v>4.0999999999999996</c:v>
                </c:pt>
                <c:pt idx="11">
                  <c:v>3</c:v>
                </c:pt>
                <c:pt idx="12">
                  <c:v>2.2000000000000002</c:v>
                </c:pt>
                <c:pt idx="13">
                  <c:v>1.4</c:v>
                </c:pt>
                <c:pt idx="14">
                  <c:v>1</c:v>
                </c:pt>
                <c:pt idx="15">
                  <c:v>0.6</c:v>
                </c:pt>
                <c:pt idx="16">
                  <c:v>0.4</c:v>
                </c:pt>
                <c:pt idx="17">
                  <c:v>0.2</c:v>
                </c:pt>
                <c:pt idx="18">
                  <c:v>0.1</c:v>
                </c:pt>
              </c:numCache>
            </c:numRef>
          </c:val>
        </c:ser>
        <c:dLbls>
          <c:showLegendKey val="0"/>
          <c:showVal val="0"/>
          <c:showCatName val="0"/>
          <c:showSerName val="0"/>
          <c:showPercent val="0"/>
          <c:showBubbleSize val="0"/>
        </c:dLbls>
        <c:gapWidth val="0"/>
        <c:axId val="139589888"/>
        <c:axId val="144179200"/>
      </c:barChart>
      <c:catAx>
        <c:axId val="139586176"/>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39587968"/>
        <c:crossesAt val="0"/>
        <c:auto val="1"/>
        <c:lblAlgn val="ctr"/>
        <c:lblOffset val="100"/>
        <c:tickLblSkip val="1"/>
        <c:tickMarkSkip val="1"/>
        <c:noMultiLvlLbl val="0"/>
      </c:catAx>
      <c:valAx>
        <c:axId val="139587968"/>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4091213845793573"/>
              <c:y val="0.92605377970137837"/>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39586176"/>
        <c:crosses val="autoZero"/>
        <c:crossBetween val="between"/>
        <c:majorUnit val="2"/>
        <c:minorUnit val="1"/>
      </c:valAx>
      <c:catAx>
        <c:axId val="139589888"/>
        <c:scaling>
          <c:orientation val="minMax"/>
        </c:scaling>
        <c:delete val="1"/>
        <c:axPos val="r"/>
        <c:majorTickMark val="out"/>
        <c:minorTickMark val="none"/>
        <c:tickLblPos val="none"/>
        <c:crossAx val="144179200"/>
        <c:crossesAt val="0"/>
        <c:auto val="1"/>
        <c:lblAlgn val="ctr"/>
        <c:lblOffset val="100"/>
        <c:noMultiLvlLbl val="0"/>
      </c:catAx>
      <c:valAx>
        <c:axId val="144179200"/>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39589888"/>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3121934373061"/>
          <c:y val="5.3156232409274425E-2"/>
          <c:w val="0.75404318655028524"/>
          <c:h val="0.80066575066470114"/>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'10a.Nativity,Gender&amp;Age'!$O$26:$O$44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'10a.Nativity,Gender&amp;Age'!$P$26:$P$44</c:f>
              <c:numCache>
                <c:formatCode>0.0</c:formatCode>
                <c:ptCount val="19"/>
                <c:pt idx="0">
                  <c:v>7.2</c:v>
                </c:pt>
                <c:pt idx="1">
                  <c:v>7</c:v>
                </c:pt>
                <c:pt idx="2">
                  <c:v>6.1</c:v>
                </c:pt>
                <c:pt idx="3">
                  <c:v>5.4</c:v>
                </c:pt>
                <c:pt idx="4">
                  <c:v>4.8</c:v>
                </c:pt>
                <c:pt idx="5">
                  <c:v>3.4</c:v>
                </c:pt>
                <c:pt idx="6">
                  <c:v>3</c:v>
                </c:pt>
                <c:pt idx="7">
                  <c:v>2.4</c:v>
                </c:pt>
                <c:pt idx="8">
                  <c:v>2.1</c:v>
                </c:pt>
                <c:pt idx="9">
                  <c:v>1.9</c:v>
                </c:pt>
                <c:pt idx="10">
                  <c:v>1.7</c:v>
                </c:pt>
                <c:pt idx="11">
                  <c:v>1.3</c:v>
                </c:pt>
                <c:pt idx="12">
                  <c:v>1.1000000000000001</c:v>
                </c:pt>
                <c:pt idx="13">
                  <c:v>0.8</c:v>
                </c:pt>
                <c:pt idx="14">
                  <c:v>0.5</c:v>
                </c:pt>
                <c:pt idx="15">
                  <c:v>0.4</c:v>
                </c:pt>
                <c:pt idx="16">
                  <c:v>0.3</c:v>
                </c:pt>
                <c:pt idx="17">
                  <c:v>0.2</c:v>
                </c:pt>
                <c:pt idx="18">
                  <c:v>0.1</c:v>
                </c:pt>
              </c:numCache>
            </c:numRef>
          </c:val>
        </c:ser>
        <c:dLbls>
          <c:showLegendKey val="0"/>
          <c:showVal val="0"/>
          <c:showCatName val="0"/>
          <c:showSerName val="0"/>
          <c:showPercent val="0"/>
          <c:showBubbleSize val="0"/>
        </c:dLbls>
        <c:gapWidth val="0"/>
        <c:axId val="144201600"/>
        <c:axId val="144203136"/>
      </c:barChart>
      <c:barChart>
        <c:barDir val="bar"/>
        <c:grouping val="clustered"/>
        <c:varyColors val="0"/>
        <c:ser>
          <c:idx val="1"/>
          <c:order val="1"/>
          <c:spPr>
            <a:solidFill>
              <a:srgbClr val="993300"/>
            </a:solidFill>
            <a:ln w="3175">
              <a:solidFill>
                <a:srgbClr val="000000"/>
              </a:solidFill>
              <a:prstDash val="solid"/>
            </a:ln>
          </c:spPr>
          <c:invertIfNegative val="0"/>
          <c:cat>
            <c:strRef>
              <c:f>'10a.Nativity,Gender&amp;Age'!$O$26:$O$44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'10a.Nativity,Gender&amp;Age'!$Q$26:$Q$44</c:f>
              <c:numCache>
                <c:formatCode>0.0</c:formatCode>
                <c:ptCount val="19"/>
                <c:pt idx="0">
                  <c:v>7.5</c:v>
                </c:pt>
                <c:pt idx="1">
                  <c:v>7.3</c:v>
                </c:pt>
                <c:pt idx="2">
                  <c:v>6.3</c:v>
                </c:pt>
                <c:pt idx="3">
                  <c:v>5.7</c:v>
                </c:pt>
                <c:pt idx="4">
                  <c:v>5</c:v>
                </c:pt>
                <c:pt idx="5">
                  <c:v>3.6</c:v>
                </c:pt>
                <c:pt idx="6">
                  <c:v>3.1</c:v>
                </c:pt>
                <c:pt idx="7">
                  <c:v>2.4</c:v>
                </c:pt>
                <c:pt idx="8">
                  <c:v>2.1</c:v>
                </c:pt>
                <c:pt idx="9">
                  <c:v>1.8</c:v>
                </c:pt>
                <c:pt idx="10">
                  <c:v>1.6</c:v>
                </c:pt>
                <c:pt idx="11">
                  <c:v>1.2</c:v>
                </c:pt>
                <c:pt idx="12">
                  <c:v>1</c:v>
                </c:pt>
                <c:pt idx="13">
                  <c:v>0.7</c:v>
                </c:pt>
                <c:pt idx="14">
                  <c:v>0.4</c:v>
                </c:pt>
                <c:pt idx="15">
                  <c:v>0.3</c:v>
                </c:pt>
                <c:pt idx="16">
                  <c:v>0.2</c:v>
                </c:pt>
                <c:pt idx="17">
                  <c:v>0.1</c:v>
                </c:pt>
                <c:pt idx="18">
                  <c:v>0</c:v>
                </c:pt>
              </c:numCache>
            </c:numRef>
          </c:val>
        </c:ser>
        <c:dLbls>
          <c:showLegendKey val="0"/>
          <c:showVal val="0"/>
          <c:showCatName val="0"/>
          <c:showSerName val="0"/>
          <c:showPercent val="0"/>
          <c:showBubbleSize val="0"/>
        </c:dLbls>
        <c:gapWidth val="0"/>
        <c:axId val="144205312"/>
        <c:axId val="144206848"/>
      </c:barChart>
      <c:catAx>
        <c:axId val="144201600"/>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44203136"/>
        <c:crossesAt val="0"/>
        <c:auto val="1"/>
        <c:lblAlgn val="ctr"/>
        <c:lblOffset val="100"/>
        <c:tickLblSkip val="1"/>
        <c:tickMarkSkip val="1"/>
        <c:noMultiLvlLbl val="0"/>
      </c:catAx>
      <c:valAx>
        <c:axId val="144203136"/>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5055535276633449"/>
              <c:y val="0.93048339156280957"/>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144201600"/>
        <c:crosses val="autoZero"/>
        <c:crossBetween val="between"/>
        <c:majorUnit val="2"/>
        <c:minorUnit val="1"/>
      </c:valAx>
      <c:catAx>
        <c:axId val="144205312"/>
        <c:scaling>
          <c:orientation val="minMax"/>
        </c:scaling>
        <c:delete val="1"/>
        <c:axPos val="r"/>
        <c:majorTickMark val="out"/>
        <c:minorTickMark val="none"/>
        <c:tickLblPos val="none"/>
        <c:crossAx val="144206848"/>
        <c:crossesAt val="0"/>
        <c:auto val="1"/>
        <c:lblAlgn val="ctr"/>
        <c:lblOffset val="100"/>
        <c:noMultiLvlLbl val="0"/>
      </c:catAx>
      <c:valAx>
        <c:axId val="144206848"/>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44205312"/>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emf"/><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1" Type="http://schemas.openxmlformats.org/officeDocument/2006/relationships/image" Target="../media/image1.emf"/></Relationships>
</file>

<file path=xl/drawings/_rels/drawing27.xml.rels><?xml version="1.0" encoding="UTF-8" standalone="yes"?>
<Relationships xmlns="http://schemas.openxmlformats.org/package/2006/relationships"><Relationship Id="rId1" Type="http://schemas.openxmlformats.org/officeDocument/2006/relationships/image" Target="../media/image1.emf"/></Relationships>
</file>

<file path=xl/drawings/_rels/drawing28.xml.rels><?xml version="1.0" encoding="UTF-8" standalone="yes"?>
<Relationships xmlns="http://schemas.openxmlformats.org/package/2006/relationships"><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0.xml.rels><?xml version="1.0" encoding="UTF-8" standalone="yes"?>
<Relationships xmlns="http://schemas.openxmlformats.org/package/2006/relationships"><Relationship Id="rId1" Type="http://schemas.openxmlformats.org/officeDocument/2006/relationships/image" Target="../media/image1.emf"/></Relationships>
</file>

<file path=xl/drawings/_rels/drawing3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4.xml.rels><?xml version="1.0" encoding="UTF-8" standalone="yes"?>
<Relationships xmlns="http://schemas.openxmlformats.org/package/2006/relationships"><Relationship Id="rId1" Type="http://schemas.openxmlformats.org/officeDocument/2006/relationships/image" Target="../media/image1.emf"/></Relationships>
</file>

<file path=xl/drawings/_rels/drawing35.xml.rels><?xml version="1.0" encoding="UTF-8" standalone="yes"?>
<Relationships xmlns="http://schemas.openxmlformats.org/package/2006/relationships"><Relationship Id="rId1" Type="http://schemas.openxmlformats.org/officeDocument/2006/relationships/image" Target="../media/image1.emf"/></Relationships>
</file>

<file path=xl/drawings/_rels/drawing36.xml.rels><?xml version="1.0" encoding="UTF-8" standalone="yes"?>
<Relationships xmlns="http://schemas.openxmlformats.org/package/2006/relationships"><Relationship Id="rId1" Type="http://schemas.openxmlformats.org/officeDocument/2006/relationships/image" Target="../media/image1.emf"/></Relationships>
</file>

<file path=xl/drawings/_rels/drawing37.xml.rels><?xml version="1.0" encoding="UTF-8" standalone="yes"?>
<Relationships xmlns="http://schemas.openxmlformats.org/package/2006/relationships"><Relationship Id="rId1" Type="http://schemas.openxmlformats.org/officeDocument/2006/relationships/image" Target="../media/image1.emf"/></Relationships>
</file>

<file path=xl/drawings/_rels/drawing38.xml.rels><?xml version="1.0" encoding="UTF-8" standalone="yes"?>
<Relationships xmlns="http://schemas.openxmlformats.org/package/2006/relationships"><Relationship Id="rId1" Type="http://schemas.openxmlformats.org/officeDocument/2006/relationships/image" Target="../media/image1.emf"/></Relationships>
</file>

<file path=xl/drawings/_rels/drawing39.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0.xml.rels><?xml version="1.0" encoding="UTF-8" standalone="yes"?>
<Relationships xmlns="http://schemas.openxmlformats.org/package/2006/relationships"><Relationship Id="rId1" Type="http://schemas.openxmlformats.org/officeDocument/2006/relationships/image" Target="../media/image1.emf"/></Relationships>
</file>

<file path=xl/drawings/_rels/drawing4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5.xml.rels><?xml version="1.0" encoding="UTF-8" standalone="yes"?>
<Relationships xmlns="http://schemas.openxmlformats.org/package/2006/relationships"><Relationship Id="rId1" Type="http://schemas.openxmlformats.org/officeDocument/2006/relationships/image" Target="../media/image1.emf"/></Relationships>
</file>

<file path=xl/drawings/_rels/drawing46.xml.rels><?xml version="1.0" encoding="UTF-8" standalone="yes"?>
<Relationships xmlns="http://schemas.openxmlformats.org/package/2006/relationships"><Relationship Id="rId1" Type="http://schemas.openxmlformats.org/officeDocument/2006/relationships/image" Target="../media/image1.emf"/></Relationships>
</file>

<file path=xl/drawings/_rels/drawing47.xml.rels><?xml version="1.0" encoding="UTF-8" standalone="yes"?>
<Relationships xmlns="http://schemas.openxmlformats.org/package/2006/relationships"><Relationship Id="rId1" Type="http://schemas.openxmlformats.org/officeDocument/2006/relationships/image" Target="../media/image1.emf"/></Relationships>
</file>

<file path=xl/drawings/_rels/drawing48.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16</xdr:row>
      <xdr:rowOff>123825</xdr:rowOff>
    </xdr:from>
    <xdr:to>
      <xdr:col>4</xdr:col>
      <xdr:colOff>685800</xdr:colOff>
      <xdr:row>16</xdr:row>
      <xdr:rowOff>209550</xdr:rowOff>
    </xdr:to>
    <xdr:pic>
      <xdr:nvPicPr>
        <xdr:cNvPr id="151711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43225" y="2543175"/>
          <a:ext cx="685800" cy="857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66675</xdr:colOff>
      <xdr:row>31</xdr:row>
      <xdr:rowOff>114300</xdr:rowOff>
    </xdr:from>
    <xdr:to>
      <xdr:col>10</xdr:col>
      <xdr:colOff>676275</xdr:colOff>
      <xdr:row>31</xdr:row>
      <xdr:rowOff>200025</xdr:rowOff>
    </xdr:to>
    <xdr:pic>
      <xdr:nvPicPr>
        <xdr:cNvPr id="1762752"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5176157" y="4121604"/>
          <a:ext cx="609600" cy="857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333375</xdr:colOff>
      <xdr:row>23</xdr:row>
      <xdr:rowOff>133350</xdr:rowOff>
    </xdr:to>
    <xdr:graphicFrame macro="">
      <xdr:nvGraphicFramePr>
        <xdr:cNvPr id="1768425" name="Chart 2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257175</xdr:colOff>
      <xdr:row>6</xdr:row>
      <xdr:rowOff>9525</xdr:rowOff>
    </xdr:from>
    <xdr:to>
      <xdr:col>8</xdr:col>
      <xdr:colOff>590550</xdr:colOff>
      <xdr:row>23</xdr:row>
      <xdr:rowOff>133350</xdr:rowOff>
    </xdr:to>
    <xdr:graphicFrame macro="">
      <xdr:nvGraphicFramePr>
        <xdr:cNvPr id="1768426" name="Chart 2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4</xdr:col>
      <xdr:colOff>333375</xdr:colOff>
      <xdr:row>42</xdr:row>
      <xdr:rowOff>123825</xdr:rowOff>
    </xdr:to>
    <xdr:graphicFrame macro="">
      <xdr:nvGraphicFramePr>
        <xdr:cNvPr id="1768427" name="Chart 2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295275</xdr:colOff>
      <xdr:row>25</xdr:row>
      <xdr:rowOff>0</xdr:rowOff>
    </xdr:from>
    <xdr:to>
      <xdr:col>8</xdr:col>
      <xdr:colOff>619125</xdr:colOff>
      <xdr:row>42</xdr:row>
      <xdr:rowOff>123825</xdr:rowOff>
    </xdr:to>
    <xdr:graphicFrame macro="">
      <xdr:nvGraphicFramePr>
        <xdr:cNvPr id="1768428" name="Chart 2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523875</xdr:colOff>
      <xdr:row>44</xdr:row>
      <xdr:rowOff>104775</xdr:rowOff>
    </xdr:from>
    <xdr:to>
      <xdr:col>8</xdr:col>
      <xdr:colOff>552450</xdr:colOff>
      <xdr:row>44</xdr:row>
      <xdr:rowOff>190500</xdr:rowOff>
    </xdr:to>
    <xdr:pic>
      <xdr:nvPicPr>
        <xdr:cNvPr id="1768430" name="Picture 3" descr="PRCLogoBauerBodoniSmall2.eps"/>
        <xdr:cNvPicPr>
          <a:picLocks noChangeAspect="1"/>
        </xdr:cNvPicPr>
      </xdr:nvPicPr>
      <xdr:blipFill>
        <a:blip xmlns:r="http://schemas.openxmlformats.org/officeDocument/2006/relationships" r:embed="rId5" cstate="print"/>
        <a:srcRect/>
        <a:stretch>
          <a:fillRect/>
        </a:stretch>
      </xdr:blipFill>
      <xdr:spPr bwMode="auto">
        <a:xfrm>
          <a:off x="4791075" y="7248525"/>
          <a:ext cx="638175" cy="85725"/>
        </a:xfrm>
        <a:prstGeom prst="rect">
          <a:avLst/>
        </a:prstGeom>
        <a:noFill/>
        <a:ln w="9525">
          <a:noFill/>
          <a:miter lim="800000"/>
          <a:headEnd/>
          <a:tailEnd/>
        </a:ln>
      </xdr:spPr>
    </xdr:pic>
    <xdr:clientData/>
  </xdr:twoCellAnchor>
</xdr:wsDr>
</file>

<file path=xl/drawings/drawing12.xml><?xml version="1.0" encoding="utf-8"?>
<c:userShapes xmlns:c="http://schemas.openxmlformats.org/drawingml/2006/chart">
  <cdr:relSizeAnchor xmlns:cdr="http://schemas.openxmlformats.org/drawingml/2006/chartDrawing">
    <cdr:from>
      <cdr:x>0.6372</cdr:x>
      <cdr:y>0.08878</cdr:y>
    </cdr:from>
    <cdr:to>
      <cdr:x>0.93269</cdr:x>
      <cdr:y>0.15942</cdr:y>
    </cdr:to>
    <cdr:sp macro="" textlink="">
      <cdr:nvSpPr>
        <cdr:cNvPr id="565251" name="Text Box 3"/>
        <cdr:cNvSpPr txBox="1">
          <a:spLocks xmlns:a="http://schemas.openxmlformats.org/drawingml/2006/main" noChangeArrowheads="1"/>
        </cdr:cNvSpPr>
      </cdr:nvSpPr>
      <cdr:spPr bwMode="auto">
        <a:xfrm xmlns:a="http://schemas.openxmlformats.org/drawingml/2006/main">
          <a:off x="1830915" y="251444"/>
          <a:ext cx="849053" cy="2000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0.25061</cdr:x>
      <cdr:y>0.08808</cdr:y>
    </cdr:from>
    <cdr:to>
      <cdr:x>0.54959</cdr:x>
      <cdr:y>0.16012</cdr:y>
    </cdr:to>
    <cdr:sp macro="" textlink="">
      <cdr:nvSpPr>
        <cdr:cNvPr id="565252" name="Text Box 4"/>
        <cdr:cNvSpPr txBox="1">
          <a:spLocks xmlns:a="http://schemas.openxmlformats.org/drawingml/2006/main" noChangeArrowheads="1"/>
        </cdr:cNvSpPr>
      </cdr:nvSpPr>
      <cdr:spPr bwMode="auto">
        <a:xfrm xmlns:a="http://schemas.openxmlformats.org/drawingml/2006/main">
          <a:off x="720094" y="249453"/>
          <a:ext cx="859082" cy="204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3.xml><?xml version="1.0" encoding="utf-8"?>
<c:userShapes xmlns:c="http://schemas.openxmlformats.org/drawingml/2006/chart">
  <cdr:relSizeAnchor xmlns:cdr="http://schemas.openxmlformats.org/drawingml/2006/chartDrawing">
    <cdr:from>
      <cdr:x>0.65017</cdr:x>
      <cdr:y>0.08877</cdr:y>
    </cdr:from>
    <cdr:to>
      <cdr:x>0.93625</cdr:x>
      <cdr:y>0.16153</cdr:y>
    </cdr:to>
    <cdr:sp macro="" textlink="">
      <cdr:nvSpPr>
        <cdr:cNvPr id="566275" name="Text Box 3"/>
        <cdr:cNvSpPr txBox="1">
          <a:spLocks xmlns:a="http://schemas.openxmlformats.org/drawingml/2006/main" noChangeArrowheads="1"/>
        </cdr:cNvSpPr>
      </cdr:nvSpPr>
      <cdr:spPr bwMode="auto">
        <a:xfrm xmlns:a="http://schemas.openxmlformats.org/drawingml/2006/main">
          <a:off x="1868186" y="250568"/>
          <a:ext cx="822016" cy="20537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0.27901</cdr:x>
      <cdr:y>0.09034</cdr:y>
    </cdr:from>
    <cdr:to>
      <cdr:x>0.55574</cdr:x>
      <cdr:y>0.15996</cdr:y>
    </cdr:to>
    <cdr:sp macro="" textlink="">
      <cdr:nvSpPr>
        <cdr:cNvPr id="566276" name="Text Box 4"/>
        <cdr:cNvSpPr txBox="1">
          <a:spLocks xmlns:a="http://schemas.openxmlformats.org/drawingml/2006/main" noChangeArrowheads="1"/>
        </cdr:cNvSpPr>
      </cdr:nvSpPr>
      <cdr:spPr bwMode="auto">
        <a:xfrm xmlns:a="http://schemas.openxmlformats.org/drawingml/2006/main">
          <a:off x="801698" y="254999"/>
          <a:ext cx="795149" cy="1965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4.xml><?xml version="1.0" encoding="utf-8"?>
<c:userShapes xmlns:c="http://schemas.openxmlformats.org/drawingml/2006/chart">
  <cdr:relSizeAnchor xmlns:cdr="http://schemas.openxmlformats.org/drawingml/2006/chartDrawing">
    <cdr:from>
      <cdr:x>0.65639</cdr:x>
      <cdr:y>0.09813</cdr:y>
    </cdr:from>
    <cdr:to>
      <cdr:x>0.95427</cdr:x>
      <cdr:y>0.15176</cdr:y>
    </cdr:to>
    <cdr:sp macro="" textlink="">
      <cdr:nvSpPr>
        <cdr:cNvPr id="567299" name="Text Box 3"/>
        <cdr:cNvSpPr txBox="1">
          <a:spLocks xmlns:a="http://schemas.openxmlformats.org/drawingml/2006/main" noChangeArrowheads="1"/>
        </cdr:cNvSpPr>
      </cdr:nvSpPr>
      <cdr:spPr bwMode="auto">
        <a:xfrm xmlns:a="http://schemas.openxmlformats.org/drawingml/2006/main">
          <a:off x="1886055" y="276991"/>
          <a:ext cx="855921" cy="1513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0.23944</cdr:x>
      <cdr:y>0.0943</cdr:y>
    </cdr:from>
    <cdr:to>
      <cdr:x>0.5446</cdr:x>
      <cdr:y>0.1556</cdr:y>
    </cdr:to>
    <cdr:sp macro="" textlink="">
      <cdr:nvSpPr>
        <cdr:cNvPr id="567300" name="Text Box 4"/>
        <cdr:cNvSpPr txBox="1">
          <a:spLocks xmlns:a="http://schemas.openxmlformats.org/drawingml/2006/main" noChangeArrowheads="1"/>
        </cdr:cNvSpPr>
      </cdr:nvSpPr>
      <cdr:spPr bwMode="auto">
        <a:xfrm xmlns:a="http://schemas.openxmlformats.org/drawingml/2006/main">
          <a:off x="688000" y="266166"/>
          <a:ext cx="876839" cy="1730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5.xml><?xml version="1.0" encoding="utf-8"?>
<c:userShapes xmlns:c="http://schemas.openxmlformats.org/drawingml/2006/chart">
  <cdr:relSizeAnchor xmlns:cdr="http://schemas.openxmlformats.org/drawingml/2006/chartDrawing">
    <cdr:from>
      <cdr:x>0.64687</cdr:x>
      <cdr:y>0.0794</cdr:y>
    </cdr:from>
    <cdr:to>
      <cdr:x>0.94293</cdr:x>
      <cdr:y>0.13303</cdr:y>
    </cdr:to>
    <cdr:sp macro="" textlink="">
      <cdr:nvSpPr>
        <cdr:cNvPr id="568323" name="Text Box 3"/>
        <cdr:cNvSpPr txBox="1">
          <a:spLocks xmlns:a="http://schemas.openxmlformats.org/drawingml/2006/main" noChangeArrowheads="1"/>
        </cdr:cNvSpPr>
      </cdr:nvSpPr>
      <cdr:spPr bwMode="auto">
        <a:xfrm xmlns:a="http://schemas.openxmlformats.org/drawingml/2006/main">
          <a:off x="1852546" y="224112"/>
          <a:ext cx="847872" cy="1513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0.24759</cdr:x>
      <cdr:y>0.0794</cdr:y>
    </cdr:from>
    <cdr:to>
      <cdr:x>0.54551</cdr:x>
      <cdr:y>0.13303</cdr:y>
    </cdr:to>
    <cdr:sp macro="" textlink="">
      <cdr:nvSpPr>
        <cdr:cNvPr id="568324" name="Text Box 4"/>
        <cdr:cNvSpPr txBox="1">
          <a:spLocks xmlns:a="http://schemas.openxmlformats.org/drawingml/2006/main" noChangeArrowheads="1"/>
        </cdr:cNvSpPr>
      </cdr:nvSpPr>
      <cdr:spPr bwMode="auto">
        <a:xfrm xmlns:a="http://schemas.openxmlformats.org/drawingml/2006/main">
          <a:off x="709065" y="224112"/>
          <a:ext cx="853198" cy="1513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3</xdr:col>
      <xdr:colOff>266700</xdr:colOff>
      <xdr:row>17</xdr:row>
      <xdr:rowOff>133350</xdr:rowOff>
    </xdr:from>
    <xdr:to>
      <xdr:col>3</xdr:col>
      <xdr:colOff>904875</xdr:colOff>
      <xdr:row>17</xdr:row>
      <xdr:rowOff>219075</xdr:rowOff>
    </xdr:to>
    <xdr:pic>
      <xdr:nvPicPr>
        <xdr:cNvPr id="182007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19425" y="2533650"/>
          <a:ext cx="638175" cy="857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276225</xdr:colOff>
      <xdr:row>18</xdr:row>
      <xdr:rowOff>133350</xdr:rowOff>
    </xdr:from>
    <xdr:to>
      <xdr:col>3</xdr:col>
      <xdr:colOff>904875</xdr:colOff>
      <xdr:row>18</xdr:row>
      <xdr:rowOff>219075</xdr:rowOff>
    </xdr:to>
    <xdr:pic>
      <xdr:nvPicPr>
        <xdr:cNvPr id="183338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28950" y="2943225"/>
          <a:ext cx="628650" cy="857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342900</xdr:colOff>
      <xdr:row>64</xdr:row>
      <xdr:rowOff>133350</xdr:rowOff>
    </xdr:from>
    <xdr:to>
      <xdr:col>4</xdr:col>
      <xdr:colOff>0</xdr:colOff>
      <xdr:row>64</xdr:row>
      <xdr:rowOff>133350</xdr:rowOff>
    </xdr:to>
    <xdr:pic>
      <xdr:nvPicPr>
        <xdr:cNvPr id="1859170" name="Picture 3" descr="PRCLogoBauerBodoniSmall2.eps"/>
        <xdr:cNvPicPr>
          <a:picLocks noChangeAspect="1"/>
        </xdr:cNvPicPr>
      </xdr:nvPicPr>
      <xdr:blipFill>
        <a:blip xmlns:r="http://schemas.openxmlformats.org/officeDocument/2006/relationships" r:embed="rId1"/>
        <a:srcRect/>
        <a:stretch>
          <a:fillRect/>
        </a:stretch>
      </xdr:blipFill>
      <xdr:spPr bwMode="auto">
        <a:xfrm>
          <a:off x="2352675" y="8239125"/>
          <a:ext cx="257175" cy="0"/>
        </a:xfrm>
        <a:prstGeom prst="rect">
          <a:avLst/>
        </a:prstGeom>
        <a:noFill/>
        <a:ln w="9525">
          <a:noFill/>
          <a:miter lim="800000"/>
          <a:headEnd/>
          <a:tailEnd/>
        </a:ln>
      </xdr:spPr>
    </xdr:pic>
    <xdr:clientData/>
  </xdr:twoCellAnchor>
  <xdr:twoCellAnchor editAs="oneCell">
    <xdr:from>
      <xdr:col>2</xdr:col>
      <xdr:colOff>628650</xdr:colOff>
      <xdr:row>64</xdr:row>
      <xdr:rowOff>123825</xdr:rowOff>
    </xdr:from>
    <xdr:to>
      <xdr:col>3</xdr:col>
      <xdr:colOff>619125</xdr:colOff>
      <xdr:row>64</xdr:row>
      <xdr:rowOff>209550</xdr:rowOff>
    </xdr:to>
    <xdr:pic>
      <xdr:nvPicPr>
        <xdr:cNvPr id="185917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90725" y="8229600"/>
          <a:ext cx="619125" cy="857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95250</xdr:colOff>
      <xdr:row>64</xdr:row>
      <xdr:rowOff>123825</xdr:rowOff>
    </xdr:from>
    <xdr:to>
      <xdr:col>4</xdr:col>
      <xdr:colOff>714375</xdr:colOff>
      <xdr:row>64</xdr:row>
      <xdr:rowOff>209550</xdr:rowOff>
    </xdr:to>
    <xdr:pic>
      <xdr:nvPicPr>
        <xdr:cNvPr id="187637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28950" y="8334375"/>
          <a:ext cx="619125" cy="85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361950</xdr:colOff>
      <xdr:row>16</xdr:row>
      <xdr:rowOff>123825</xdr:rowOff>
    </xdr:from>
    <xdr:to>
      <xdr:col>5</xdr:col>
      <xdr:colOff>514350</xdr:colOff>
      <xdr:row>16</xdr:row>
      <xdr:rowOff>209550</xdr:rowOff>
    </xdr:to>
    <xdr:pic>
      <xdr:nvPicPr>
        <xdr:cNvPr id="150789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895600" y="2705100"/>
          <a:ext cx="771525" cy="857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152400</xdr:colOff>
      <xdr:row>21</xdr:row>
      <xdr:rowOff>133350</xdr:rowOff>
    </xdr:from>
    <xdr:to>
      <xdr:col>3</xdr:col>
      <xdr:colOff>400050</xdr:colOff>
      <xdr:row>21</xdr:row>
      <xdr:rowOff>219075</xdr:rowOff>
    </xdr:to>
    <xdr:pic>
      <xdr:nvPicPr>
        <xdr:cNvPr id="188987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009650" y="4124325"/>
          <a:ext cx="638175" cy="85725"/>
        </a:xfrm>
        <a:prstGeom prst="rect">
          <a:avLst/>
        </a:prstGeom>
        <a:noFill/>
        <a:ln w="9525">
          <a:noFill/>
          <a:miter lim="800000"/>
          <a:headEnd/>
          <a:tailEnd/>
        </a:ln>
      </xdr:spPr>
    </xdr:pic>
    <xdr:clientData/>
  </xdr:twoCellAnchor>
  <xdr:twoCellAnchor editAs="oneCell">
    <xdr:from>
      <xdr:col>11</xdr:col>
      <xdr:colOff>342900</xdr:colOff>
      <xdr:row>28</xdr:row>
      <xdr:rowOff>0</xdr:rowOff>
    </xdr:from>
    <xdr:to>
      <xdr:col>12</xdr:col>
      <xdr:colOff>0</xdr:colOff>
      <xdr:row>28</xdr:row>
      <xdr:rowOff>28575</xdr:rowOff>
    </xdr:to>
    <xdr:pic>
      <xdr:nvPicPr>
        <xdr:cNvPr id="188987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457700" y="5200650"/>
          <a:ext cx="9525" cy="2857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123825</xdr:colOff>
      <xdr:row>26</xdr:row>
      <xdr:rowOff>133350</xdr:rowOff>
    </xdr:from>
    <xdr:to>
      <xdr:col>6</xdr:col>
      <xdr:colOff>762000</xdr:colOff>
      <xdr:row>26</xdr:row>
      <xdr:rowOff>219075</xdr:rowOff>
    </xdr:to>
    <xdr:pic>
      <xdr:nvPicPr>
        <xdr:cNvPr id="2567251"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67275" y="3429000"/>
          <a:ext cx="638175" cy="857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409575</xdr:colOff>
      <xdr:row>27</xdr:row>
      <xdr:rowOff>133350</xdr:rowOff>
    </xdr:from>
    <xdr:to>
      <xdr:col>5</xdr:col>
      <xdr:colOff>542925</xdr:colOff>
      <xdr:row>27</xdr:row>
      <xdr:rowOff>219075</xdr:rowOff>
    </xdr:to>
    <xdr:pic>
      <xdr:nvPicPr>
        <xdr:cNvPr id="1927548"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52750" y="4057650"/>
          <a:ext cx="714375" cy="857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628650</xdr:colOff>
      <xdr:row>26</xdr:row>
      <xdr:rowOff>123825</xdr:rowOff>
    </xdr:from>
    <xdr:to>
      <xdr:col>4</xdr:col>
      <xdr:colOff>685800</xdr:colOff>
      <xdr:row>26</xdr:row>
      <xdr:rowOff>209550</xdr:rowOff>
    </xdr:to>
    <xdr:pic>
      <xdr:nvPicPr>
        <xdr:cNvPr id="1940856"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14650" y="3905250"/>
          <a:ext cx="685800" cy="857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628650</xdr:colOff>
      <xdr:row>26</xdr:row>
      <xdr:rowOff>123825</xdr:rowOff>
    </xdr:from>
    <xdr:to>
      <xdr:col>4</xdr:col>
      <xdr:colOff>685800</xdr:colOff>
      <xdr:row>26</xdr:row>
      <xdr:rowOff>209550</xdr:rowOff>
    </xdr:to>
    <xdr:pic>
      <xdr:nvPicPr>
        <xdr:cNvPr id="1954160"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14650" y="3905250"/>
          <a:ext cx="685800" cy="857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396040</xdr:colOff>
      <xdr:row>28</xdr:row>
      <xdr:rowOff>115303</xdr:rowOff>
    </xdr:from>
    <xdr:to>
      <xdr:col>9</xdr:col>
      <xdr:colOff>538270</xdr:colOff>
      <xdr:row>28</xdr:row>
      <xdr:rowOff>201028</xdr:rowOff>
    </xdr:to>
    <xdr:pic>
      <xdr:nvPicPr>
        <xdr:cNvPr id="4"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02869" y="4236119"/>
          <a:ext cx="753835" cy="857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8</xdr:col>
      <xdr:colOff>531962</xdr:colOff>
      <xdr:row>21</xdr:row>
      <xdr:rowOff>118613</xdr:rowOff>
    </xdr:from>
    <xdr:to>
      <xdr:col>9</xdr:col>
      <xdr:colOff>617250</xdr:colOff>
      <xdr:row>21</xdr:row>
      <xdr:rowOff>204338</xdr:rowOff>
    </xdr:to>
    <xdr:pic>
      <xdr:nvPicPr>
        <xdr:cNvPr id="4"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5039264" y="3393056"/>
          <a:ext cx="753835" cy="857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133350</xdr:colOff>
      <xdr:row>26</xdr:row>
      <xdr:rowOff>114300</xdr:rowOff>
    </xdr:from>
    <xdr:to>
      <xdr:col>6</xdr:col>
      <xdr:colOff>762000</xdr:colOff>
      <xdr:row>26</xdr:row>
      <xdr:rowOff>200025</xdr:rowOff>
    </xdr:to>
    <xdr:pic>
      <xdr:nvPicPr>
        <xdr:cNvPr id="202785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67275" y="3543300"/>
          <a:ext cx="628650" cy="857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9525</xdr:colOff>
      <xdr:row>14</xdr:row>
      <xdr:rowOff>133350</xdr:rowOff>
    </xdr:from>
    <xdr:to>
      <xdr:col>4</xdr:col>
      <xdr:colOff>676275</xdr:colOff>
      <xdr:row>14</xdr:row>
      <xdr:rowOff>219075</xdr:rowOff>
    </xdr:to>
    <xdr:pic>
      <xdr:nvPicPr>
        <xdr:cNvPr id="204525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81325" y="2419350"/>
          <a:ext cx="666750" cy="857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5</xdr:col>
      <xdr:colOff>38100</xdr:colOff>
      <xdr:row>28</xdr:row>
      <xdr:rowOff>123825</xdr:rowOff>
    </xdr:from>
    <xdr:to>
      <xdr:col>5</xdr:col>
      <xdr:colOff>666750</xdr:colOff>
      <xdr:row>28</xdr:row>
      <xdr:rowOff>209550</xdr:rowOff>
    </xdr:to>
    <xdr:pic>
      <xdr:nvPicPr>
        <xdr:cNvPr id="205446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19425" y="4038600"/>
          <a:ext cx="628650" cy="85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552450</xdr:colOff>
      <xdr:row>17</xdr:row>
      <xdr:rowOff>123825</xdr:rowOff>
    </xdr:from>
    <xdr:to>
      <xdr:col>8</xdr:col>
      <xdr:colOff>581025</xdr:colOff>
      <xdr:row>17</xdr:row>
      <xdr:rowOff>209550</xdr:rowOff>
    </xdr:to>
    <xdr:pic>
      <xdr:nvPicPr>
        <xdr:cNvPr id="62745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67275" y="2362200"/>
          <a:ext cx="676275" cy="857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5</xdr:col>
      <xdr:colOff>47625</xdr:colOff>
      <xdr:row>17</xdr:row>
      <xdr:rowOff>123825</xdr:rowOff>
    </xdr:from>
    <xdr:to>
      <xdr:col>5</xdr:col>
      <xdr:colOff>666750</xdr:colOff>
      <xdr:row>17</xdr:row>
      <xdr:rowOff>209550</xdr:rowOff>
    </xdr:to>
    <xdr:pic>
      <xdr:nvPicPr>
        <xdr:cNvPr id="207596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28950" y="3028950"/>
          <a:ext cx="619125" cy="857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5</xdr:col>
      <xdr:colOff>28575</xdr:colOff>
      <xdr:row>28</xdr:row>
      <xdr:rowOff>133350</xdr:rowOff>
    </xdr:from>
    <xdr:to>
      <xdr:col>6</xdr:col>
      <xdr:colOff>0</xdr:colOff>
      <xdr:row>28</xdr:row>
      <xdr:rowOff>219075</xdr:rowOff>
    </xdr:to>
    <xdr:pic>
      <xdr:nvPicPr>
        <xdr:cNvPr id="208517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09900" y="4038600"/>
          <a:ext cx="638175" cy="857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8</xdr:col>
      <xdr:colOff>495300</xdr:colOff>
      <xdr:row>44</xdr:row>
      <xdr:rowOff>123825</xdr:rowOff>
    </xdr:from>
    <xdr:to>
      <xdr:col>9</xdr:col>
      <xdr:colOff>561975</xdr:colOff>
      <xdr:row>44</xdr:row>
      <xdr:rowOff>209550</xdr:rowOff>
    </xdr:to>
    <xdr:pic>
      <xdr:nvPicPr>
        <xdr:cNvPr id="268393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14900" y="7067550"/>
          <a:ext cx="628650" cy="857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457200</xdr:colOff>
      <xdr:row>64</xdr:row>
      <xdr:rowOff>123825</xdr:rowOff>
    </xdr:from>
    <xdr:to>
      <xdr:col>10</xdr:col>
      <xdr:colOff>0</xdr:colOff>
      <xdr:row>64</xdr:row>
      <xdr:rowOff>209550</xdr:rowOff>
    </xdr:to>
    <xdr:pic>
      <xdr:nvPicPr>
        <xdr:cNvPr id="223666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43475" y="9353550"/>
          <a:ext cx="609600" cy="857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495300</xdr:colOff>
      <xdr:row>40</xdr:row>
      <xdr:rowOff>123825</xdr:rowOff>
    </xdr:from>
    <xdr:to>
      <xdr:col>9</xdr:col>
      <xdr:colOff>561975</xdr:colOff>
      <xdr:row>40</xdr:row>
      <xdr:rowOff>209550</xdr:rowOff>
    </xdr:to>
    <xdr:pic>
      <xdr:nvPicPr>
        <xdr:cNvPr id="221925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14900" y="7886700"/>
          <a:ext cx="628650" cy="857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476250</xdr:colOff>
      <xdr:row>48</xdr:row>
      <xdr:rowOff>123825</xdr:rowOff>
    </xdr:from>
    <xdr:to>
      <xdr:col>9</xdr:col>
      <xdr:colOff>561975</xdr:colOff>
      <xdr:row>48</xdr:row>
      <xdr:rowOff>209550</xdr:rowOff>
    </xdr:to>
    <xdr:pic>
      <xdr:nvPicPr>
        <xdr:cNvPr id="224587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14900" y="9496425"/>
          <a:ext cx="628650" cy="857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3</xdr:col>
      <xdr:colOff>693708</xdr:colOff>
      <xdr:row>26</xdr:row>
      <xdr:rowOff>115019</xdr:rowOff>
    </xdr:from>
    <xdr:to>
      <xdr:col>4</xdr:col>
      <xdr:colOff>655367</xdr:colOff>
      <xdr:row>26</xdr:row>
      <xdr:rowOff>200744</xdr:rowOff>
    </xdr:to>
    <xdr:pic>
      <xdr:nvPicPr>
        <xdr:cNvPr id="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145048" y="3694981"/>
          <a:ext cx="676932" cy="857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180975</xdr:colOff>
      <xdr:row>16</xdr:row>
      <xdr:rowOff>123825</xdr:rowOff>
    </xdr:from>
    <xdr:to>
      <xdr:col>1</xdr:col>
      <xdr:colOff>781050</xdr:colOff>
      <xdr:row>16</xdr:row>
      <xdr:rowOff>209550</xdr:rowOff>
    </xdr:to>
    <xdr:pic>
      <xdr:nvPicPr>
        <xdr:cNvPr id="210769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047750" y="3619500"/>
          <a:ext cx="600075" cy="857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76200</xdr:colOff>
      <xdr:row>26</xdr:row>
      <xdr:rowOff>133350</xdr:rowOff>
    </xdr:from>
    <xdr:to>
      <xdr:col>5</xdr:col>
      <xdr:colOff>0</xdr:colOff>
      <xdr:row>26</xdr:row>
      <xdr:rowOff>219075</xdr:rowOff>
    </xdr:to>
    <xdr:pic>
      <xdr:nvPicPr>
        <xdr:cNvPr id="210871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76575" y="4019550"/>
          <a:ext cx="571500" cy="85725"/>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180975</xdr:colOff>
      <xdr:row>16</xdr:row>
      <xdr:rowOff>123825</xdr:rowOff>
    </xdr:from>
    <xdr:to>
      <xdr:col>1</xdr:col>
      <xdr:colOff>781050</xdr:colOff>
      <xdr:row>16</xdr:row>
      <xdr:rowOff>209550</xdr:rowOff>
    </xdr:to>
    <xdr:pic>
      <xdr:nvPicPr>
        <xdr:cNvPr id="2113832"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047750" y="3990975"/>
          <a:ext cx="600075" cy="85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609600</xdr:colOff>
      <xdr:row>12</xdr:row>
      <xdr:rowOff>123825</xdr:rowOff>
    </xdr:from>
    <xdr:to>
      <xdr:col>4</xdr:col>
      <xdr:colOff>676275</xdr:colOff>
      <xdr:row>12</xdr:row>
      <xdr:rowOff>209550</xdr:rowOff>
    </xdr:to>
    <xdr:pic>
      <xdr:nvPicPr>
        <xdr:cNvPr id="2151702"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886075" y="1933575"/>
          <a:ext cx="723900" cy="857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6</xdr:col>
      <xdr:colOff>123825</xdr:colOff>
      <xdr:row>27</xdr:row>
      <xdr:rowOff>133350</xdr:rowOff>
    </xdr:from>
    <xdr:to>
      <xdr:col>6</xdr:col>
      <xdr:colOff>762000</xdr:colOff>
      <xdr:row>27</xdr:row>
      <xdr:rowOff>219075</xdr:rowOff>
    </xdr:to>
    <xdr:pic>
      <xdr:nvPicPr>
        <xdr:cNvPr id="212304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76800" y="3800475"/>
          <a:ext cx="638175" cy="857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190500</xdr:colOff>
      <xdr:row>16</xdr:row>
      <xdr:rowOff>123825</xdr:rowOff>
    </xdr:from>
    <xdr:to>
      <xdr:col>2</xdr:col>
      <xdr:colOff>0</xdr:colOff>
      <xdr:row>16</xdr:row>
      <xdr:rowOff>209550</xdr:rowOff>
    </xdr:to>
    <xdr:pic>
      <xdr:nvPicPr>
        <xdr:cNvPr id="2132256"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057275" y="3533775"/>
          <a:ext cx="590550" cy="8572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4</xdr:col>
      <xdr:colOff>57150</xdr:colOff>
      <xdr:row>28</xdr:row>
      <xdr:rowOff>142875</xdr:rowOff>
    </xdr:from>
    <xdr:to>
      <xdr:col>4</xdr:col>
      <xdr:colOff>695325</xdr:colOff>
      <xdr:row>29</xdr:row>
      <xdr:rowOff>0</xdr:rowOff>
    </xdr:to>
    <xdr:pic>
      <xdr:nvPicPr>
        <xdr:cNvPr id="214146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90850" y="3886200"/>
          <a:ext cx="609600" cy="857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3</xdr:col>
      <xdr:colOff>190500</xdr:colOff>
      <xdr:row>14</xdr:row>
      <xdr:rowOff>136071</xdr:rowOff>
    </xdr:from>
    <xdr:to>
      <xdr:col>3</xdr:col>
      <xdr:colOff>819150</xdr:colOff>
      <xdr:row>14</xdr:row>
      <xdr:rowOff>206829</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618014" y="3282042"/>
          <a:ext cx="628650" cy="70758"/>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2</xdr:col>
      <xdr:colOff>166686</xdr:colOff>
      <xdr:row>14</xdr:row>
      <xdr:rowOff>114300</xdr:rowOff>
    </xdr:from>
    <xdr:to>
      <xdr:col>2</xdr:col>
      <xdr:colOff>795336</xdr:colOff>
      <xdr:row>14</xdr:row>
      <xdr:rowOff>190500</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077639" y="3120628"/>
          <a:ext cx="628650" cy="76200"/>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4</xdr:col>
      <xdr:colOff>85725</xdr:colOff>
      <xdr:row>28</xdr:row>
      <xdr:rowOff>104775</xdr:rowOff>
    </xdr:from>
    <xdr:to>
      <xdr:col>4</xdr:col>
      <xdr:colOff>676275</xdr:colOff>
      <xdr:row>28</xdr:row>
      <xdr:rowOff>190500</xdr:rowOff>
    </xdr:to>
    <xdr:pic>
      <xdr:nvPicPr>
        <xdr:cNvPr id="215068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57525" y="3990975"/>
          <a:ext cx="590550" cy="85725"/>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3</xdr:col>
      <xdr:colOff>669472</xdr:colOff>
      <xdr:row>27</xdr:row>
      <xdr:rowOff>114299</xdr:rowOff>
    </xdr:from>
    <xdr:to>
      <xdr:col>4</xdr:col>
      <xdr:colOff>623208</xdr:colOff>
      <xdr:row>27</xdr:row>
      <xdr:rowOff>190499</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113315" y="4087585"/>
          <a:ext cx="628650" cy="76200"/>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7</xdr:col>
      <xdr:colOff>133350</xdr:colOff>
      <xdr:row>17</xdr:row>
      <xdr:rowOff>114300</xdr:rowOff>
    </xdr:from>
    <xdr:to>
      <xdr:col>7</xdr:col>
      <xdr:colOff>762000</xdr:colOff>
      <xdr:row>17</xdr:row>
      <xdr:rowOff>190500</xdr:rowOff>
    </xdr:to>
    <xdr:pic>
      <xdr:nvPicPr>
        <xdr:cNvPr id="217217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05375" y="2495550"/>
          <a:ext cx="628650" cy="76200"/>
        </a:xfrm>
        <a:prstGeom prst="rect">
          <a:avLst/>
        </a:prstGeom>
        <a:noFill/>
        <a:ln w="9525">
          <a:noFill/>
          <a:miter lim="800000"/>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2</xdr:col>
      <xdr:colOff>565150</xdr:colOff>
      <xdr:row>13</xdr:row>
      <xdr:rowOff>120650</xdr:rowOff>
    </xdr:from>
    <xdr:to>
      <xdr:col>3</xdr:col>
      <xdr:colOff>584200</xdr:colOff>
      <xdr:row>13</xdr:row>
      <xdr:rowOff>196850</xdr:rowOff>
    </xdr:to>
    <xdr:pic>
      <xdr:nvPicPr>
        <xdr:cNvPr id="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165350" y="2819400"/>
          <a:ext cx="628650" cy="76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457200</xdr:colOff>
      <xdr:row>10</xdr:row>
      <xdr:rowOff>114300</xdr:rowOff>
    </xdr:from>
    <xdr:to>
      <xdr:col>6</xdr:col>
      <xdr:colOff>9525</xdr:colOff>
      <xdr:row>10</xdr:row>
      <xdr:rowOff>200025</xdr:rowOff>
    </xdr:to>
    <xdr:pic>
      <xdr:nvPicPr>
        <xdr:cNvPr id="2422935"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71800" y="2047875"/>
          <a:ext cx="695325" cy="857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609600</xdr:colOff>
      <xdr:row>33</xdr:row>
      <xdr:rowOff>133350</xdr:rowOff>
    </xdr:from>
    <xdr:to>
      <xdr:col>2</xdr:col>
      <xdr:colOff>657225</xdr:colOff>
      <xdr:row>33</xdr:row>
      <xdr:rowOff>219075</xdr:rowOff>
    </xdr:to>
    <xdr:pic>
      <xdr:nvPicPr>
        <xdr:cNvPr id="2601024"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14525" y="4343400"/>
          <a:ext cx="704850" cy="857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75197</xdr:colOff>
      <xdr:row>32</xdr:row>
      <xdr:rowOff>140369</xdr:rowOff>
    </xdr:from>
    <xdr:to>
      <xdr:col>5</xdr:col>
      <xdr:colOff>818147</xdr:colOff>
      <xdr:row>33</xdr:row>
      <xdr:rowOff>81755</xdr:rowOff>
    </xdr:to>
    <xdr:pic>
      <xdr:nvPicPr>
        <xdr:cNvPr id="4"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63039" y="4446672"/>
          <a:ext cx="742950" cy="857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601265</xdr:colOff>
      <xdr:row>31</xdr:row>
      <xdr:rowOff>113110</xdr:rowOff>
    </xdr:from>
    <xdr:to>
      <xdr:col>10</xdr:col>
      <xdr:colOff>665559</xdr:colOff>
      <xdr:row>31</xdr:row>
      <xdr:rowOff>198835</xdr:rowOff>
    </xdr:to>
    <xdr:pic>
      <xdr:nvPicPr>
        <xdr:cNvPr id="5"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5018484" y="4042173"/>
          <a:ext cx="742950" cy="857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57150</xdr:colOff>
      <xdr:row>16</xdr:row>
      <xdr:rowOff>123825</xdr:rowOff>
    </xdr:from>
    <xdr:to>
      <xdr:col>3</xdr:col>
      <xdr:colOff>257175</xdr:colOff>
      <xdr:row>16</xdr:row>
      <xdr:rowOff>209550</xdr:rowOff>
    </xdr:to>
    <xdr:pic>
      <xdr:nvPicPr>
        <xdr:cNvPr id="1613284"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047750" y="3209925"/>
          <a:ext cx="600075"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eme1">
  <a:themeElements>
    <a:clrScheme name="Custom 3">
      <a:dk1>
        <a:sysClr val="windowText" lastClr="000000"/>
      </a:dk1>
      <a:lt1>
        <a:sysClr val="window" lastClr="FFFFFF"/>
      </a:lt1>
      <a:dk2>
        <a:srgbClr val="436983"/>
      </a:dk2>
      <a:lt2>
        <a:srgbClr val="EFEDE4"/>
      </a:lt2>
      <a:accent1>
        <a:srgbClr val="949D49"/>
      </a:accent1>
      <a:accent2>
        <a:srgbClr val="74697D"/>
      </a:accent2>
      <a:accent3>
        <a:srgbClr val="A55A26"/>
      </a:accent3>
      <a:accent4>
        <a:srgbClr val="D1A732"/>
      </a:accent4>
      <a:accent5>
        <a:srgbClr val="E99D2D"/>
      </a:accent5>
      <a:accent6>
        <a:srgbClr val="BF3927"/>
      </a:accent6>
      <a:hlink>
        <a:srgbClr val="A55A26"/>
      </a:hlink>
      <a:folHlink>
        <a:srgbClr val="D1A73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view="pageLayout" zoomScale="205" zoomScaleNormal="170" zoomScaleSheetLayoutView="100" zoomScalePageLayoutView="205" workbookViewId="0"/>
  </sheetViews>
  <sheetFormatPr defaultColWidth="5.28515625" defaultRowHeight="12.75" x14ac:dyDescent="0.2"/>
  <cols>
    <col min="1" max="1" width="13.42578125" style="14" customWidth="1"/>
    <col min="2" max="2" width="10.28515625" style="14" bestFit="1" customWidth="1"/>
    <col min="3" max="3" width="10.140625" style="14" customWidth="1"/>
    <col min="4" max="5" width="10.28515625" style="14" customWidth="1"/>
    <col min="6" max="16384" width="5.28515625" style="14"/>
  </cols>
  <sheetData>
    <row r="1" spans="1:6" ht="10.5" customHeight="1" x14ac:dyDescent="0.2">
      <c r="A1" s="213" t="s">
        <v>247</v>
      </c>
      <c r="B1" s="13"/>
      <c r="C1" s="13"/>
      <c r="D1" s="13"/>
      <c r="E1" s="13"/>
    </row>
    <row r="2" spans="1:6" ht="12.75" customHeight="1" x14ac:dyDescent="0.2">
      <c r="A2" s="433" t="s">
        <v>364</v>
      </c>
      <c r="B2" s="433"/>
      <c r="C2" s="433"/>
      <c r="D2" s="433"/>
      <c r="E2" s="433"/>
    </row>
    <row r="3" spans="1:6" ht="18" customHeight="1" x14ac:dyDescent="0.2">
      <c r="A3" s="434" t="s">
        <v>365</v>
      </c>
      <c r="B3" s="434"/>
      <c r="C3" s="434"/>
      <c r="D3" s="434"/>
      <c r="E3" s="434"/>
    </row>
    <row r="4" spans="1:6" ht="7.5" customHeight="1" x14ac:dyDescent="0.2">
      <c r="A4" s="15"/>
      <c r="B4" s="15"/>
      <c r="C4" s="15"/>
      <c r="D4" s="15"/>
      <c r="E4" s="15"/>
    </row>
    <row r="5" spans="1:6" ht="18" customHeight="1" x14ac:dyDescent="0.2">
      <c r="A5" s="435" t="s">
        <v>366</v>
      </c>
      <c r="B5" s="436"/>
      <c r="C5" s="436"/>
      <c r="D5" s="436"/>
      <c r="E5" s="436"/>
    </row>
    <row r="6" spans="1:6" ht="9.1999999999999993" customHeight="1" x14ac:dyDescent="0.2">
      <c r="A6" s="18"/>
      <c r="B6" s="19" t="s">
        <v>367</v>
      </c>
      <c r="C6" s="19" t="s">
        <v>131</v>
      </c>
      <c r="D6" s="19" t="s">
        <v>363</v>
      </c>
      <c r="E6" s="19" t="s">
        <v>132</v>
      </c>
      <c r="F6" s="17"/>
    </row>
    <row r="7" spans="1:6" ht="9.1999999999999993" customHeight="1" x14ac:dyDescent="0.2">
      <c r="A7" s="20" t="s">
        <v>21</v>
      </c>
      <c r="B7" s="23">
        <v>52932483</v>
      </c>
      <c r="C7" s="23">
        <v>35204480</v>
      </c>
      <c r="D7" s="24">
        <v>16.899999999999999</v>
      </c>
      <c r="E7" s="24">
        <v>12.5</v>
      </c>
      <c r="F7" s="16"/>
    </row>
    <row r="8" spans="1:6" ht="9.1999999999999993" customHeight="1" x14ac:dyDescent="0.2">
      <c r="A8" s="103" t="s">
        <v>84</v>
      </c>
      <c r="B8" s="104">
        <v>34118237</v>
      </c>
      <c r="C8" s="104">
        <v>21072230</v>
      </c>
      <c r="D8" s="105">
        <v>10.9</v>
      </c>
      <c r="E8" s="105">
        <v>7.4877717586064536</v>
      </c>
      <c r="F8" s="16"/>
    </row>
    <row r="9" spans="1:6" ht="9.1999999999999993" customHeight="1" x14ac:dyDescent="0.2">
      <c r="A9" s="103" t="s">
        <v>85</v>
      </c>
      <c r="B9" s="104">
        <v>18814246</v>
      </c>
      <c r="C9" s="104">
        <v>14132250</v>
      </c>
      <c r="D9" s="105">
        <v>6</v>
      </c>
      <c r="E9" s="105">
        <v>5.0217306111202307</v>
      </c>
      <c r="F9" s="16"/>
    </row>
    <row r="10" spans="1:6" ht="9.1999999999999993" customHeight="1" x14ac:dyDescent="0.2">
      <c r="A10" s="20" t="s">
        <v>68</v>
      </c>
      <c r="B10" s="23">
        <v>197275734</v>
      </c>
      <c r="C10" s="23">
        <v>194527123</v>
      </c>
      <c r="D10" s="24">
        <v>62.8</v>
      </c>
      <c r="E10" s="24">
        <v>69.122949867307057</v>
      </c>
      <c r="F10" s="16"/>
    </row>
    <row r="11" spans="1:6" ht="9.1999999999999993" customHeight="1" x14ac:dyDescent="0.2">
      <c r="A11" s="20" t="s">
        <v>69</v>
      </c>
      <c r="B11" s="23">
        <v>38535707</v>
      </c>
      <c r="C11" s="23">
        <v>33706554</v>
      </c>
      <c r="D11" s="24">
        <v>12.3</v>
      </c>
      <c r="E11" s="24">
        <v>11.977231793746718</v>
      </c>
      <c r="F11" s="16"/>
    </row>
    <row r="12" spans="1:6" ht="9.1999999999999993" customHeight="1" x14ac:dyDescent="0.2">
      <c r="A12" s="20" t="s">
        <v>70</v>
      </c>
      <c r="B12" s="23">
        <v>15331196</v>
      </c>
      <c r="C12" s="23">
        <v>10088521</v>
      </c>
      <c r="D12" s="24">
        <v>4.9000000000000004</v>
      </c>
      <c r="E12" s="24">
        <v>3.58483855908502</v>
      </c>
      <c r="F12" s="16"/>
    </row>
    <row r="13" spans="1:6" ht="9.1999999999999993" customHeight="1" thickBot="1" x14ac:dyDescent="0.25">
      <c r="A13" s="34" t="s">
        <v>71</v>
      </c>
      <c r="B13" s="35">
        <v>9838920</v>
      </c>
      <c r="C13" s="35">
        <v>7895228</v>
      </c>
      <c r="D13" s="36">
        <v>3.1</v>
      </c>
      <c r="E13" s="36">
        <v>2.805477410134519</v>
      </c>
      <c r="F13" s="16"/>
    </row>
    <row r="14" spans="1:6" ht="9.1999999999999993" customHeight="1" x14ac:dyDescent="0.2">
      <c r="A14" s="40" t="s">
        <v>0</v>
      </c>
      <c r="B14" s="41">
        <v>313914040</v>
      </c>
      <c r="C14" s="41">
        <v>281421906</v>
      </c>
      <c r="D14" s="42">
        <v>100</v>
      </c>
      <c r="E14" s="42">
        <v>99.990497630273296</v>
      </c>
      <c r="F14" s="16"/>
    </row>
    <row r="15" spans="1:6" ht="21.75" customHeight="1" x14ac:dyDescent="0.2">
      <c r="A15" s="437" t="s">
        <v>276</v>
      </c>
      <c r="B15" s="438"/>
      <c r="C15" s="438"/>
      <c r="D15" s="438"/>
      <c r="E15" s="438"/>
    </row>
    <row r="16" spans="1:6" ht="21" customHeight="1" x14ac:dyDescent="0.2">
      <c r="A16" s="437" t="s">
        <v>457</v>
      </c>
      <c r="B16" s="438"/>
      <c r="C16" s="438"/>
      <c r="D16" s="438"/>
      <c r="E16" s="438"/>
    </row>
    <row r="17" spans="1:5" ht="18" customHeight="1" x14ac:dyDescent="0.2">
      <c r="A17" s="432"/>
      <c r="B17" s="432"/>
      <c r="C17" s="432"/>
      <c r="D17" s="432"/>
      <c r="E17" s="432"/>
    </row>
    <row r="23" spans="1:5" ht="13.5" customHeight="1" x14ac:dyDescent="0.2"/>
  </sheetData>
  <mergeCells count="6">
    <mergeCell ref="A17:E17"/>
    <mergeCell ref="A2:E2"/>
    <mergeCell ref="A3:E3"/>
    <mergeCell ref="A5:E5"/>
    <mergeCell ref="A15:E15"/>
    <mergeCell ref="A16:E16"/>
  </mergeCells>
  <pageMargins left="1.05" right="1.05" top="0.5" bottom="0.25"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showGridLines="0" view="pageLayout" zoomScale="124" zoomScaleNormal="145" zoomScaleSheetLayoutView="100" zoomScalePageLayoutView="124" workbookViewId="0">
      <selection sqref="A1:E1"/>
    </sheetView>
  </sheetViews>
  <sheetFormatPr defaultRowHeight="12.75" x14ac:dyDescent="0.2"/>
  <cols>
    <col min="1" max="1" width="10.42578125" customWidth="1"/>
    <col min="2" max="2" width="9" style="9" bestFit="1" customWidth="1"/>
    <col min="3" max="3" width="7.42578125" style="3" bestFit="1" customWidth="1"/>
    <col min="4" max="4" width="8.85546875" style="9" bestFit="1" customWidth="1"/>
    <col min="5" max="5" width="7.42578125" style="3" bestFit="1" customWidth="1"/>
    <col min="6" max="6" width="0.28515625" style="347" customWidth="1"/>
    <col min="7" max="7" width="0.42578125" style="347" customWidth="1"/>
    <col min="8" max="8" width="9.42578125" style="2" bestFit="1" customWidth="1"/>
    <col min="9" max="9" width="10.140625" style="3" bestFit="1" customWidth="1"/>
    <col min="10" max="10" width="9.42578125" style="2" bestFit="1" customWidth="1"/>
    <col min="11" max="11" width="10.140625" style="3" bestFit="1" customWidth="1"/>
    <col min="13" max="13" width="10.42578125" bestFit="1" customWidth="1"/>
    <col min="14" max="14" width="10.140625" bestFit="1" customWidth="1"/>
    <col min="17" max="17" width="11.140625" bestFit="1" customWidth="1"/>
    <col min="19" max="19" width="10" bestFit="1" customWidth="1"/>
  </cols>
  <sheetData>
    <row r="1" spans="1:12" ht="10.5" customHeight="1" x14ac:dyDescent="0.2">
      <c r="A1" s="459" t="s">
        <v>263</v>
      </c>
      <c r="B1" s="459"/>
      <c r="C1" s="459"/>
      <c r="D1" s="459"/>
      <c r="E1" s="459"/>
      <c r="F1" s="232"/>
      <c r="G1" s="232"/>
    </row>
    <row r="2" spans="1:12" ht="12.75" customHeight="1" x14ac:dyDescent="0.2">
      <c r="A2" s="460" t="s">
        <v>364</v>
      </c>
      <c r="B2" s="460"/>
      <c r="C2" s="460"/>
      <c r="D2" s="460"/>
      <c r="E2" s="460"/>
      <c r="F2" s="460"/>
      <c r="G2" s="460"/>
      <c r="H2" s="460"/>
      <c r="I2" s="460"/>
      <c r="J2" s="460"/>
      <c r="K2" s="460"/>
    </row>
    <row r="3" spans="1:12" ht="18" customHeight="1" thickBot="1" x14ac:dyDescent="0.25">
      <c r="A3" s="462" t="s">
        <v>384</v>
      </c>
      <c r="B3" s="462"/>
      <c r="C3" s="462"/>
      <c r="D3" s="462"/>
      <c r="E3" s="462"/>
      <c r="F3" s="462"/>
      <c r="G3" s="462"/>
      <c r="H3" s="462"/>
      <c r="I3" s="446"/>
      <c r="J3" s="446"/>
      <c r="K3" s="446"/>
    </row>
    <row r="4" spans="1:12" ht="7.5" customHeight="1" thickBot="1" x14ac:dyDescent="0.25">
      <c r="A4" s="65"/>
      <c r="B4" s="66"/>
      <c r="C4" s="66"/>
      <c r="D4" s="66"/>
      <c r="E4" s="66"/>
      <c r="F4" s="66"/>
      <c r="G4" s="348"/>
      <c r="H4" s="66"/>
      <c r="I4" s="66"/>
      <c r="J4" s="66"/>
      <c r="K4" s="66"/>
    </row>
    <row r="5" spans="1:12" ht="18" customHeight="1" x14ac:dyDescent="0.2">
      <c r="A5" s="465" t="s">
        <v>380</v>
      </c>
      <c r="B5" s="476"/>
      <c r="C5" s="476"/>
      <c r="D5" s="476"/>
      <c r="E5" s="476"/>
      <c r="F5" s="476"/>
      <c r="G5" s="476"/>
      <c r="H5" s="476"/>
      <c r="I5" s="476"/>
      <c r="J5" s="476"/>
      <c r="K5" s="476"/>
    </row>
    <row r="6" spans="1:12" ht="9" customHeight="1" x14ac:dyDescent="0.2">
      <c r="A6" s="62"/>
      <c r="B6" s="467" t="s">
        <v>261</v>
      </c>
      <c r="C6" s="467"/>
      <c r="D6" s="467"/>
      <c r="E6" s="467"/>
      <c r="F6" s="231"/>
      <c r="G6" s="62"/>
      <c r="H6" s="464" t="s">
        <v>262</v>
      </c>
      <c r="I6" s="464"/>
      <c r="J6" s="464"/>
      <c r="K6" s="464"/>
    </row>
    <row r="7" spans="1:12" ht="18.75" customHeight="1" x14ac:dyDescent="0.2">
      <c r="A7" s="60"/>
      <c r="B7" s="59" t="s">
        <v>47</v>
      </c>
      <c r="C7" s="129" t="s">
        <v>89</v>
      </c>
      <c r="D7" s="59" t="s">
        <v>48</v>
      </c>
      <c r="E7" s="129" t="s">
        <v>89</v>
      </c>
      <c r="F7" s="204"/>
      <c r="G7" s="233"/>
      <c r="H7" s="59" t="s">
        <v>47</v>
      </c>
      <c r="I7" s="129" t="s">
        <v>89</v>
      </c>
      <c r="J7" s="59" t="s">
        <v>48</v>
      </c>
      <c r="K7" s="129" t="s">
        <v>89</v>
      </c>
      <c r="L7" s="11"/>
    </row>
    <row r="8" spans="1:12" ht="9.1999999999999993" customHeight="1" x14ac:dyDescent="0.2">
      <c r="A8" s="241" t="s">
        <v>97</v>
      </c>
      <c r="B8" s="177">
        <v>626164</v>
      </c>
      <c r="C8" s="272">
        <v>3.3</v>
      </c>
      <c r="D8" s="177">
        <v>566210</v>
      </c>
      <c r="E8" s="272">
        <v>3</v>
      </c>
      <c r="F8" s="64"/>
      <c r="G8" s="64"/>
      <c r="H8" s="276">
        <v>8348405</v>
      </c>
      <c r="I8" s="267">
        <v>24.5</v>
      </c>
      <c r="J8" s="276">
        <v>8004047</v>
      </c>
      <c r="K8" s="267">
        <v>23.5</v>
      </c>
      <c r="L8" s="11"/>
    </row>
    <row r="9" spans="1:12" ht="9.1999999999999993" customHeight="1" x14ac:dyDescent="0.2">
      <c r="A9" s="244" t="s">
        <v>165</v>
      </c>
      <c r="B9" s="270">
        <v>9029794</v>
      </c>
      <c r="C9" s="273">
        <v>48</v>
      </c>
      <c r="D9" s="270">
        <v>8592078</v>
      </c>
      <c r="E9" s="273">
        <v>45.7</v>
      </c>
      <c r="F9" s="208"/>
      <c r="G9" s="64"/>
      <c r="H9" s="270">
        <v>8825863</v>
      </c>
      <c r="I9" s="277">
        <v>25.9</v>
      </c>
      <c r="J9" s="270">
        <v>8939922</v>
      </c>
      <c r="K9" s="277">
        <v>26.2</v>
      </c>
      <c r="L9" s="11"/>
    </row>
    <row r="10" spans="1:12" ht="9.1999999999999993" customHeight="1" x14ac:dyDescent="0.2">
      <c r="A10" s="234"/>
      <c r="B10" s="257"/>
      <c r="C10" s="274"/>
      <c r="D10" s="257"/>
      <c r="E10" s="274"/>
      <c r="F10" s="117"/>
      <c r="G10" s="349"/>
      <c r="H10" s="257"/>
      <c r="I10" s="278"/>
      <c r="J10" s="257"/>
      <c r="K10" s="278"/>
      <c r="L10" s="11"/>
    </row>
    <row r="11" spans="1:12" ht="9.1999999999999993" customHeight="1" x14ac:dyDescent="0.2">
      <c r="A11" s="234" t="s">
        <v>166</v>
      </c>
      <c r="B11" s="257">
        <v>43932</v>
      </c>
      <c r="C11" s="274">
        <v>0.2</v>
      </c>
      <c r="D11" s="257">
        <v>39578</v>
      </c>
      <c r="E11" s="274">
        <v>0.2</v>
      </c>
      <c r="F11" s="117"/>
      <c r="G11" s="349"/>
      <c r="H11" s="257">
        <v>2558145</v>
      </c>
      <c r="I11" s="278">
        <v>7.5</v>
      </c>
      <c r="J11" s="257">
        <v>2454548</v>
      </c>
      <c r="K11" s="278">
        <v>7.2</v>
      </c>
    </row>
    <row r="12" spans="1:12" ht="9.1999999999999993" customHeight="1" x14ac:dyDescent="0.2">
      <c r="A12" s="234" t="s">
        <v>22</v>
      </c>
      <c r="B12" s="257">
        <v>102586</v>
      </c>
      <c r="C12" s="274">
        <v>0.5</v>
      </c>
      <c r="D12" s="257">
        <v>101543</v>
      </c>
      <c r="E12" s="274">
        <v>0.5</v>
      </c>
      <c r="F12" s="117"/>
      <c r="G12" s="349"/>
      <c r="H12" s="257">
        <v>2475058</v>
      </c>
      <c r="I12" s="278">
        <v>7.3</v>
      </c>
      <c r="J12" s="257">
        <v>2373759</v>
      </c>
      <c r="K12" s="278">
        <v>7</v>
      </c>
      <c r="L12" s="1"/>
    </row>
    <row r="13" spans="1:12" ht="9.1999999999999993" customHeight="1" x14ac:dyDescent="0.2">
      <c r="A13" s="234" t="s">
        <v>23</v>
      </c>
      <c r="B13" s="257">
        <v>266378</v>
      </c>
      <c r="C13" s="274">
        <v>1.4</v>
      </c>
      <c r="D13" s="257">
        <v>230975</v>
      </c>
      <c r="E13" s="274">
        <v>1.2</v>
      </c>
      <c r="F13" s="117"/>
      <c r="G13" s="349"/>
      <c r="H13" s="257">
        <v>2149475</v>
      </c>
      <c r="I13" s="278">
        <v>6.3</v>
      </c>
      <c r="J13" s="257">
        <v>2075044</v>
      </c>
      <c r="K13" s="278">
        <v>6.1</v>
      </c>
      <c r="L13" s="5"/>
    </row>
    <row r="14" spans="1:12" ht="9.1999999999999993" customHeight="1" x14ac:dyDescent="0.2">
      <c r="A14" s="234" t="s">
        <v>24</v>
      </c>
      <c r="B14" s="257">
        <v>414131</v>
      </c>
      <c r="C14" s="274">
        <v>2.2000000000000002</v>
      </c>
      <c r="D14" s="257">
        <v>358515</v>
      </c>
      <c r="E14" s="274">
        <v>1.9</v>
      </c>
      <c r="F14" s="117"/>
      <c r="G14" s="349"/>
      <c r="H14" s="257">
        <v>1940518</v>
      </c>
      <c r="I14" s="278">
        <v>5.7</v>
      </c>
      <c r="J14" s="257">
        <v>1830151</v>
      </c>
      <c r="K14" s="278">
        <v>5.4</v>
      </c>
      <c r="L14" s="3"/>
    </row>
    <row r="15" spans="1:12" ht="9.1999999999999993" customHeight="1" x14ac:dyDescent="0.2">
      <c r="A15" s="234" t="s">
        <v>25</v>
      </c>
      <c r="B15" s="257">
        <v>719145</v>
      </c>
      <c r="C15" s="274">
        <v>3.8</v>
      </c>
      <c r="D15" s="257">
        <v>554891</v>
      </c>
      <c r="E15" s="274">
        <v>2.9</v>
      </c>
      <c r="F15" s="117"/>
      <c r="G15" s="349"/>
      <c r="H15" s="257">
        <v>1691077</v>
      </c>
      <c r="I15" s="278">
        <v>5</v>
      </c>
      <c r="J15" s="257">
        <v>1629507</v>
      </c>
      <c r="K15" s="278">
        <v>4.8</v>
      </c>
      <c r="L15" s="3"/>
    </row>
    <row r="16" spans="1:12" ht="9.1999999999999993" customHeight="1" x14ac:dyDescent="0.2">
      <c r="A16" s="234" t="s">
        <v>26</v>
      </c>
      <c r="B16" s="257">
        <v>1055288</v>
      </c>
      <c r="C16" s="274">
        <v>5.6</v>
      </c>
      <c r="D16" s="257">
        <v>838267</v>
      </c>
      <c r="E16" s="274">
        <v>4.5</v>
      </c>
      <c r="F16" s="117"/>
      <c r="G16" s="349"/>
      <c r="H16" s="257">
        <v>1218769</v>
      </c>
      <c r="I16" s="278">
        <v>3.6</v>
      </c>
      <c r="J16" s="257">
        <v>1164244</v>
      </c>
      <c r="K16" s="278">
        <v>3.4</v>
      </c>
      <c r="L16" s="3"/>
    </row>
    <row r="17" spans="1:12" ht="9.1999999999999993" customHeight="1" x14ac:dyDescent="0.2">
      <c r="A17" s="234" t="s">
        <v>27</v>
      </c>
      <c r="B17" s="257">
        <v>1183472</v>
      </c>
      <c r="C17" s="274">
        <v>6.3</v>
      </c>
      <c r="D17" s="257">
        <v>1045138</v>
      </c>
      <c r="E17" s="274">
        <v>5.6</v>
      </c>
      <c r="F17" s="117"/>
      <c r="G17" s="349"/>
      <c r="H17" s="257">
        <v>1049297</v>
      </c>
      <c r="I17" s="278">
        <v>3.1</v>
      </c>
      <c r="J17" s="257">
        <v>1020989</v>
      </c>
      <c r="K17" s="278">
        <v>3</v>
      </c>
      <c r="L17" s="3"/>
    </row>
    <row r="18" spans="1:12" ht="9.1999999999999993" customHeight="1" x14ac:dyDescent="0.2">
      <c r="A18" s="234" t="s">
        <v>28</v>
      </c>
      <c r="B18" s="257">
        <v>1247493</v>
      </c>
      <c r="C18" s="274">
        <v>6.6</v>
      </c>
      <c r="D18" s="257">
        <v>1131578</v>
      </c>
      <c r="E18" s="274">
        <v>6</v>
      </c>
      <c r="F18" s="117"/>
      <c r="G18" s="349"/>
      <c r="H18" s="257">
        <v>829911</v>
      </c>
      <c r="I18" s="278">
        <v>2.4</v>
      </c>
      <c r="J18" s="257">
        <v>828705</v>
      </c>
      <c r="K18" s="278">
        <v>2.4</v>
      </c>
      <c r="L18" s="3"/>
    </row>
    <row r="19" spans="1:12" ht="9.1999999999999993" customHeight="1" x14ac:dyDescent="0.2">
      <c r="A19" s="234" t="s">
        <v>29</v>
      </c>
      <c r="B19" s="257">
        <v>1165921</v>
      </c>
      <c r="C19" s="274">
        <v>6.2</v>
      </c>
      <c r="D19" s="257">
        <v>1097486</v>
      </c>
      <c r="E19" s="274">
        <v>5.8</v>
      </c>
      <c r="F19" s="117"/>
      <c r="G19" s="349"/>
      <c r="H19" s="257">
        <v>724183</v>
      </c>
      <c r="I19" s="278">
        <v>2.1</v>
      </c>
      <c r="J19" s="257">
        <v>731962</v>
      </c>
      <c r="K19" s="278">
        <v>2.1</v>
      </c>
      <c r="L19" s="3"/>
    </row>
    <row r="20" spans="1:12" ht="9.1999999999999993" customHeight="1" x14ac:dyDescent="0.2">
      <c r="A20" s="234" t="s">
        <v>30</v>
      </c>
      <c r="B20" s="257">
        <v>996269</v>
      </c>
      <c r="C20" s="274">
        <v>5.3</v>
      </c>
      <c r="D20" s="257">
        <v>944798</v>
      </c>
      <c r="E20" s="274">
        <v>5</v>
      </c>
      <c r="F20" s="117"/>
      <c r="G20" s="349"/>
      <c r="H20" s="257">
        <v>626345</v>
      </c>
      <c r="I20" s="278">
        <v>1.8</v>
      </c>
      <c r="J20" s="257">
        <v>634596</v>
      </c>
      <c r="K20" s="278">
        <v>1.9</v>
      </c>
      <c r="L20" s="3"/>
    </row>
    <row r="21" spans="1:12" ht="9.1999999999999993" customHeight="1" x14ac:dyDescent="0.2">
      <c r="A21" s="234" t="s">
        <v>31</v>
      </c>
      <c r="B21" s="257">
        <v>768375</v>
      </c>
      <c r="C21" s="274">
        <v>4.0999999999999996</v>
      </c>
      <c r="D21" s="257">
        <v>761848</v>
      </c>
      <c r="E21" s="274">
        <v>4</v>
      </c>
      <c r="F21" s="117"/>
      <c r="G21" s="349"/>
      <c r="H21" s="257">
        <v>548323</v>
      </c>
      <c r="I21" s="278">
        <v>1.6</v>
      </c>
      <c r="J21" s="257">
        <v>571293</v>
      </c>
      <c r="K21" s="278">
        <v>1.7</v>
      </c>
      <c r="L21" s="3"/>
    </row>
    <row r="22" spans="1:12" ht="9.1999999999999993" customHeight="1" x14ac:dyDescent="0.2">
      <c r="A22" s="234" t="s">
        <v>32</v>
      </c>
      <c r="B22" s="257">
        <v>569145</v>
      </c>
      <c r="C22" s="274">
        <v>3</v>
      </c>
      <c r="D22" s="257">
        <v>595699</v>
      </c>
      <c r="E22" s="274">
        <v>3.2</v>
      </c>
      <c r="F22" s="117"/>
      <c r="G22" s="349"/>
      <c r="H22" s="257">
        <v>414260</v>
      </c>
      <c r="I22" s="278">
        <v>1.2</v>
      </c>
      <c r="J22" s="257">
        <v>459118</v>
      </c>
      <c r="K22" s="278">
        <v>1.3</v>
      </c>
      <c r="L22" s="3"/>
    </row>
    <row r="23" spans="1:12" ht="9.1999999999999993" customHeight="1" x14ac:dyDescent="0.2">
      <c r="A23" s="234" t="s">
        <v>33</v>
      </c>
      <c r="B23" s="257">
        <v>405278</v>
      </c>
      <c r="C23" s="274">
        <v>2.2000000000000002</v>
      </c>
      <c r="D23" s="257">
        <v>458579</v>
      </c>
      <c r="E23" s="274">
        <v>2.4</v>
      </c>
      <c r="F23" s="117"/>
      <c r="G23" s="349"/>
      <c r="H23" s="257">
        <v>333979</v>
      </c>
      <c r="I23" s="278">
        <v>1</v>
      </c>
      <c r="J23" s="257">
        <v>372233</v>
      </c>
      <c r="K23" s="278">
        <v>1.1000000000000001</v>
      </c>
      <c r="L23" s="3"/>
    </row>
    <row r="24" spans="1:12" ht="9.1999999999999993" customHeight="1" x14ac:dyDescent="0.2">
      <c r="A24" s="234" t="s">
        <v>34</v>
      </c>
      <c r="B24" s="257">
        <v>266628</v>
      </c>
      <c r="C24" s="274">
        <v>1.4</v>
      </c>
      <c r="D24" s="257">
        <v>338146</v>
      </c>
      <c r="E24" s="274">
        <v>1.8</v>
      </c>
      <c r="F24" s="117"/>
      <c r="G24" s="349"/>
      <c r="H24" s="257">
        <v>230091</v>
      </c>
      <c r="I24" s="278">
        <v>0.7</v>
      </c>
      <c r="J24" s="257">
        <v>259817</v>
      </c>
      <c r="K24" s="278">
        <v>0.8</v>
      </c>
      <c r="L24" s="3"/>
    </row>
    <row r="25" spans="1:12" ht="9.1999999999999993" customHeight="1" x14ac:dyDescent="0.2">
      <c r="A25" s="234" t="s">
        <v>35</v>
      </c>
      <c r="B25" s="257">
        <v>192058</v>
      </c>
      <c r="C25" s="274">
        <v>1</v>
      </c>
      <c r="D25" s="257">
        <v>250543</v>
      </c>
      <c r="E25" s="274">
        <v>1.3</v>
      </c>
      <c r="F25" s="117"/>
      <c r="G25" s="349"/>
      <c r="H25" s="257">
        <v>151273</v>
      </c>
      <c r="I25" s="278">
        <v>0.4</v>
      </c>
      <c r="J25" s="257">
        <v>183748</v>
      </c>
      <c r="K25" s="278">
        <v>0.5</v>
      </c>
      <c r="L25" s="3"/>
    </row>
    <row r="26" spans="1:12" ht="9.1999999999999993" customHeight="1" x14ac:dyDescent="0.2">
      <c r="A26" s="234" t="s">
        <v>36</v>
      </c>
      <c r="B26" s="257">
        <v>119203</v>
      </c>
      <c r="C26" s="274">
        <v>0.6</v>
      </c>
      <c r="D26" s="257">
        <v>176947</v>
      </c>
      <c r="E26" s="274">
        <v>0.9</v>
      </c>
      <c r="F26" s="117"/>
      <c r="G26" s="349"/>
      <c r="H26" s="257">
        <v>101957</v>
      </c>
      <c r="I26" s="278">
        <v>0.3</v>
      </c>
      <c r="J26" s="257">
        <v>142842</v>
      </c>
      <c r="K26" s="278">
        <v>0.4</v>
      </c>
      <c r="L26" s="3"/>
    </row>
    <row r="27" spans="1:12" ht="9.1999999999999993" customHeight="1" x14ac:dyDescent="0.2">
      <c r="A27" s="234" t="s">
        <v>37</v>
      </c>
      <c r="B27" s="257">
        <v>77936</v>
      </c>
      <c r="C27" s="274">
        <v>0.4</v>
      </c>
      <c r="D27" s="257">
        <v>127031</v>
      </c>
      <c r="E27" s="274">
        <v>0.7</v>
      </c>
      <c r="F27" s="117"/>
      <c r="G27" s="349"/>
      <c r="H27" s="257">
        <v>75687</v>
      </c>
      <c r="I27" s="278">
        <v>0.2</v>
      </c>
      <c r="J27" s="257">
        <v>116378</v>
      </c>
      <c r="K27" s="278">
        <v>0.3</v>
      </c>
      <c r="L27" s="3"/>
    </row>
    <row r="28" spans="1:12" ht="9.1999999999999993" customHeight="1" x14ac:dyDescent="0.2">
      <c r="A28" s="234" t="s">
        <v>38</v>
      </c>
      <c r="B28" s="257">
        <v>42030</v>
      </c>
      <c r="C28" s="274">
        <v>0.2</v>
      </c>
      <c r="D28" s="257">
        <v>67524</v>
      </c>
      <c r="E28" s="274">
        <v>0.4</v>
      </c>
      <c r="F28" s="117"/>
      <c r="G28" s="349"/>
      <c r="H28" s="257">
        <v>40568</v>
      </c>
      <c r="I28" s="278">
        <v>0.1</v>
      </c>
      <c r="J28" s="257">
        <v>63318</v>
      </c>
      <c r="K28" s="278">
        <v>0.2</v>
      </c>
      <c r="L28" s="3"/>
    </row>
    <row r="29" spans="1:12" ht="9.1999999999999993" customHeight="1" thickBot="1" x14ac:dyDescent="0.25">
      <c r="A29" s="248" t="s">
        <v>91</v>
      </c>
      <c r="B29" s="271">
        <v>20690</v>
      </c>
      <c r="C29" s="275">
        <v>0.1</v>
      </c>
      <c r="D29" s="271">
        <v>39202</v>
      </c>
      <c r="E29" s="275">
        <v>0.2</v>
      </c>
      <c r="F29" s="118"/>
      <c r="G29" s="349"/>
      <c r="H29" s="279">
        <v>15352</v>
      </c>
      <c r="I29" s="280" t="s">
        <v>337</v>
      </c>
      <c r="J29" s="279">
        <v>31717</v>
      </c>
      <c r="K29" s="280">
        <v>0.1</v>
      </c>
      <c r="L29" s="3"/>
    </row>
    <row r="30" spans="1:12" ht="9.1999999999999993" customHeight="1" x14ac:dyDescent="0.2">
      <c r="A30" s="241" t="s">
        <v>0</v>
      </c>
      <c r="B30" s="177">
        <v>9655958</v>
      </c>
      <c r="C30" s="272">
        <v>51.3</v>
      </c>
      <c r="D30" s="177">
        <v>9158288</v>
      </c>
      <c r="E30" s="272">
        <v>48.7</v>
      </c>
      <c r="F30" s="205"/>
      <c r="G30" s="64"/>
      <c r="H30" s="281">
        <v>17174268</v>
      </c>
      <c r="I30" s="267">
        <v>50.3</v>
      </c>
      <c r="J30" s="281">
        <v>16943969</v>
      </c>
      <c r="K30" s="267">
        <v>49.7</v>
      </c>
      <c r="L30" s="3"/>
    </row>
    <row r="31" spans="1:12" ht="10.5" customHeight="1" x14ac:dyDescent="0.2">
      <c r="A31" s="474" t="s">
        <v>455</v>
      </c>
      <c r="B31" s="475"/>
      <c r="C31" s="475"/>
      <c r="D31" s="475"/>
      <c r="E31" s="475"/>
      <c r="F31" s="475"/>
      <c r="G31" s="475"/>
      <c r="H31" s="475"/>
      <c r="I31" s="475"/>
      <c r="J31" s="475"/>
      <c r="K31" s="475"/>
      <c r="L31" s="3"/>
    </row>
    <row r="32" spans="1:12" ht="18" customHeight="1" x14ac:dyDescent="0.2">
      <c r="A32" s="439"/>
      <c r="B32" s="439"/>
      <c r="C32" s="439"/>
      <c r="D32" s="439"/>
      <c r="E32" s="439"/>
      <c r="F32" s="439"/>
      <c r="G32" s="439"/>
      <c r="H32" s="439"/>
      <c r="I32" s="56"/>
      <c r="J32" s="55"/>
      <c r="K32" s="56"/>
      <c r="L32" s="3"/>
    </row>
    <row r="35" ht="12.75" customHeight="1" x14ac:dyDescent="0.2"/>
    <row r="56" ht="12.75" customHeight="1" x14ac:dyDescent="0.2"/>
    <row r="60" ht="12.75" customHeight="1" x14ac:dyDescent="0.2"/>
    <row r="82" ht="12.75" customHeight="1" x14ac:dyDescent="0.2"/>
    <row r="86" ht="12.75" customHeight="1" x14ac:dyDescent="0.2"/>
    <row r="107" ht="12.75" customHeight="1" x14ac:dyDescent="0.2"/>
    <row r="111" ht="12.75" customHeight="1" x14ac:dyDescent="0.2"/>
  </sheetData>
  <mergeCells count="10">
    <mergeCell ref="B6:E6"/>
    <mergeCell ref="H6:K6"/>
    <mergeCell ref="A31:K31"/>
    <mergeCell ref="A32:H32"/>
    <mergeCell ref="A1:E1"/>
    <mergeCell ref="A2:H2"/>
    <mergeCell ref="I2:K2"/>
    <mergeCell ref="A3:H3"/>
    <mergeCell ref="I3:K3"/>
    <mergeCell ref="A5:K5"/>
  </mergeCells>
  <pageMargins left="1.05" right="1.05" top="0.5" bottom="0.25" header="0" footer="0"/>
  <pageSetup orientation="portrait" r:id="rId1"/>
  <headerFooter alignWithMargins="0"/>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zoomScale="78" zoomScaleNormal="100" zoomScalePageLayoutView="78" workbookViewId="0">
      <selection sqref="A1:E1"/>
    </sheetView>
  </sheetViews>
  <sheetFormatPr defaultRowHeight="12.75" x14ac:dyDescent="0.2"/>
  <sheetData>
    <row r="1" spans="1:18" x14ac:dyDescent="0.2">
      <c r="A1" s="459" t="s">
        <v>266</v>
      </c>
      <c r="B1" s="459"/>
      <c r="C1" s="459"/>
      <c r="D1" s="459"/>
      <c r="E1" s="459"/>
      <c r="F1" s="477"/>
      <c r="G1" s="477"/>
      <c r="H1" s="477"/>
      <c r="I1" s="477"/>
    </row>
    <row r="2" spans="1:18" ht="12.75" customHeight="1" x14ac:dyDescent="0.2">
      <c r="A2" s="460" t="s">
        <v>385</v>
      </c>
      <c r="B2" s="460"/>
      <c r="C2" s="460"/>
      <c r="D2" s="460"/>
      <c r="E2" s="460"/>
      <c r="F2" s="460"/>
      <c r="G2" s="460"/>
      <c r="H2" s="460"/>
      <c r="I2" s="460"/>
    </row>
    <row r="3" spans="1:18" ht="18" customHeight="1" x14ac:dyDescent="0.2">
      <c r="A3" s="478" t="s">
        <v>386</v>
      </c>
      <c r="B3" s="478"/>
      <c r="C3" s="478"/>
      <c r="D3" s="478"/>
      <c r="E3" s="478"/>
      <c r="F3" s="478"/>
      <c r="G3" s="478"/>
      <c r="H3" s="478"/>
      <c r="I3" s="478"/>
    </row>
    <row r="4" spans="1:18" ht="7.5" customHeight="1" x14ac:dyDescent="0.2">
      <c r="A4" s="479"/>
      <c r="B4" s="479"/>
      <c r="C4" s="479"/>
      <c r="D4" s="479"/>
      <c r="E4" s="479"/>
      <c r="F4" s="479"/>
      <c r="G4" s="479"/>
      <c r="H4" s="479"/>
      <c r="I4" s="479"/>
      <c r="L4" s="3"/>
      <c r="M4" s="3"/>
    </row>
    <row r="5" spans="1:18" ht="18" customHeight="1" x14ac:dyDescent="0.2">
      <c r="A5" s="468" t="s">
        <v>383</v>
      </c>
      <c r="B5" s="469"/>
      <c r="C5" s="469"/>
      <c r="D5" s="469"/>
      <c r="E5" s="469"/>
      <c r="F5" s="469"/>
      <c r="G5" s="469"/>
      <c r="H5" s="469"/>
      <c r="I5" s="469"/>
      <c r="K5" s="8"/>
      <c r="L5" s="6" t="s">
        <v>21</v>
      </c>
      <c r="M5" s="6"/>
      <c r="N5" s="6"/>
      <c r="O5" s="6"/>
      <c r="P5" s="6" t="s">
        <v>167</v>
      </c>
      <c r="Q5" s="6"/>
    </row>
    <row r="6" spans="1:18" ht="9" customHeight="1" x14ac:dyDescent="0.2">
      <c r="A6" s="71" t="s">
        <v>264</v>
      </c>
      <c r="B6" s="480" t="s">
        <v>254</v>
      </c>
      <c r="C6" s="480"/>
      <c r="D6" s="480"/>
      <c r="E6" s="481" t="s">
        <v>265</v>
      </c>
      <c r="F6" s="481"/>
      <c r="G6" s="482" t="s">
        <v>258</v>
      </c>
      <c r="H6" s="482"/>
      <c r="I6" s="482"/>
      <c r="K6" s="6" t="s">
        <v>166</v>
      </c>
      <c r="L6" s="274">
        <v>4.7</v>
      </c>
      <c r="M6" s="274">
        <v>4.9000000000000004</v>
      </c>
      <c r="N6" s="274"/>
      <c r="O6" s="6" t="s">
        <v>166</v>
      </c>
      <c r="P6" s="278">
        <v>2.5</v>
      </c>
      <c r="Q6" s="278">
        <v>2.6</v>
      </c>
      <c r="R6" s="278"/>
    </row>
    <row r="7" spans="1:18" x14ac:dyDescent="0.2">
      <c r="A7" s="61"/>
      <c r="B7" s="61"/>
      <c r="C7" s="61"/>
      <c r="D7" s="61"/>
      <c r="E7" s="61"/>
      <c r="F7" s="61"/>
      <c r="G7" s="61"/>
      <c r="H7" s="61"/>
      <c r="I7" s="61"/>
      <c r="K7" s="6" t="s">
        <v>22</v>
      </c>
      <c r="L7" s="274">
        <v>4.7</v>
      </c>
      <c r="M7" s="274">
        <v>4.9000000000000004</v>
      </c>
      <c r="N7" s="274"/>
      <c r="O7" s="6" t="s">
        <v>22</v>
      </c>
      <c r="P7" s="278">
        <v>2.6</v>
      </c>
      <c r="Q7" s="278">
        <v>2.8</v>
      </c>
      <c r="R7" s="278"/>
    </row>
    <row r="8" spans="1:18" x14ac:dyDescent="0.2">
      <c r="A8" s="61"/>
      <c r="B8" s="61"/>
      <c r="C8" s="61"/>
      <c r="D8" s="61"/>
      <c r="E8" s="61"/>
      <c r="F8" s="61"/>
      <c r="G8" s="61"/>
      <c r="H8" s="61"/>
      <c r="I8" s="61"/>
      <c r="K8" s="6" t="s">
        <v>23</v>
      </c>
      <c r="L8" s="274">
        <v>4.4000000000000004</v>
      </c>
      <c r="M8" s="274">
        <v>4.5999999999999996</v>
      </c>
      <c r="N8" s="274"/>
      <c r="O8" s="6" t="s">
        <v>23</v>
      </c>
      <c r="P8" s="278">
        <v>2.8</v>
      </c>
      <c r="Q8" s="278">
        <v>2.9</v>
      </c>
      <c r="R8" s="278"/>
    </row>
    <row r="9" spans="1:18" x14ac:dyDescent="0.2">
      <c r="A9" s="61"/>
      <c r="B9" s="61"/>
      <c r="C9" s="61"/>
      <c r="D9" s="61"/>
      <c r="E9" s="61"/>
      <c r="F9" s="61"/>
      <c r="G9" s="61"/>
      <c r="H9" s="61"/>
      <c r="I9" s="61"/>
      <c r="K9" s="6" t="s">
        <v>24</v>
      </c>
      <c r="L9" s="274">
        <v>4.0999999999999996</v>
      </c>
      <c r="M9" s="274">
        <v>4.4000000000000004</v>
      </c>
      <c r="N9" s="274"/>
      <c r="O9" s="6" t="s">
        <v>24</v>
      </c>
      <c r="P9" s="278">
        <v>2.9</v>
      </c>
      <c r="Q9" s="278">
        <v>3.1</v>
      </c>
      <c r="R9" s="278"/>
    </row>
    <row r="10" spans="1:18" x14ac:dyDescent="0.2">
      <c r="A10" s="61"/>
      <c r="B10" s="61"/>
      <c r="C10" s="61"/>
      <c r="D10" s="61"/>
      <c r="E10" s="61"/>
      <c r="F10" s="61"/>
      <c r="G10" s="61"/>
      <c r="H10" s="61"/>
      <c r="I10" s="61"/>
      <c r="K10" s="6" t="s">
        <v>25</v>
      </c>
      <c r="L10" s="274">
        <v>4.0999999999999996</v>
      </c>
      <c r="M10" s="274">
        <v>4.5999999999999996</v>
      </c>
      <c r="N10" s="274"/>
      <c r="O10" s="6" t="s">
        <v>25</v>
      </c>
      <c r="P10" s="278">
        <v>3.2</v>
      </c>
      <c r="Q10" s="278">
        <v>3.3</v>
      </c>
      <c r="R10" s="278"/>
    </row>
    <row r="11" spans="1:18" x14ac:dyDescent="0.2">
      <c r="A11" s="61"/>
      <c r="B11" s="61"/>
      <c r="C11" s="61"/>
      <c r="D11" s="61"/>
      <c r="E11" s="61"/>
      <c r="F11" s="61"/>
      <c r="G11" s="61"/>
      <c r="H11" s="61"/>
      <c r="I11" s="61"/>
      <c r="K11" s="6" t="s">
        <v>26</v>
      </c>
      <c r="L11" s="274">
        <v>3.8</v>
      </c>
      <c r="M11" s="274">
        <v>4.3</v>
      </c>
      <c r="N11" s="274"/>
      <c r="O11" s="6" t="s">
        <v>26</v>
      </c>
      <c r="P11" s="278">
        <v>3.1</v>
      </c>
      <c r="Q11" s="278">
        <v>3.1</v>
      </c>
      <c r="R11" s="278"/>
    </row>
    <row r="12" spans="1:18" x14ac:dyDescent="0.2">
      <c r="A12" s="61"/>
      <c r="B12" s="61"/>
      <c r="C12" s="61"/>
      <c r="D12" s="61"/>
      <c r="E12" s="61"/>
      <c r="F12" s="61"/>
      <c r="G12" s="61"/>
      <c r="H12" s="61"/>
      <c r="I12" s="61"/>
      <c r="K12" s="6" t="s">
        <v>27</v>
      </c>
      <c r="L12" s="274">
        <v>3.9</v>
      </c>
      <c r="M12" s="274">
        <v>4.2</v>
      </c>
      <c r="N12" s="274"/>
      <c r="O12" s="6" t="s">
        <v>27</v>
      </c>
      <c r="P12" s="278">
        <v>3</v>
      </c>
      <c r="Q12" s="278">
        <v>3.1</v>
      </c>
      <c r="R12" s="278"/>
    </row>
    <row r="13" spans="1:18" x14ac:dyDescent="0.2">
      <c r="A13" s="61"/>
      <c r="B13" s="61"/>
      <c r="C13" s="61"/>
      <c r="D13" s="61"/>
      <c r="E13" s="61"/>
      <c r="F13" s="61"/>
      <c r="G13" s="61"/>
      <c r="H13" s="61"/>
      <c r="I13" s="61"/>
      <c r="K13" s="6" t="s">
        <v>28</v>
      </c>
      <c r="L13" s="274">
        <v>3.7</v>
      </c>
      <c r="M13" s="274">
        <v>3.9</v>
      </c>
      <c r="N13" s="274"/>
      <c r="O13" s="6" t="s">
        <v>28</v>
      </c>
      <c r="P13" s="278">
        <v>2.8</v>
      </c>
      <c r="Q13" s="278">
        <v>2.9</v>
      </c>
      <c r="R13" s="278"/>
    </row>
    <row r="14" spans="1:18" x14ac:dyDescent="0.2">
      <c r="A14" s="61"/>
      <c r="B14" s="61"/>
      <c r="C14" s="61"/>
      <c r="D14" s="61"/>
      <c r="E14" s="61"/>
      <c r="F14" s="61"/>
      <c r="G14" s="61"/>
      <c r="H14" s="61"/>
      <c r="I14" s="61"/>
      <c r="K14" s="6" t="s">
        <v>29</v>
      </c>
      <c r="L14" s="274">
        <v>3.5</v>
      </c>
      <c r="M14" s="274">
        <v>3.6</v>
      </c>
      <c r="N14" s="274"/>
      <c r="O14" s="6" t="s">
        <v>29</v>
      </c>
      <c r="P14" s="278">
        <v>3.3</v>
      </c>
      <c r="Q14" s="278">
        <v>3.3</v>
      </c>
      <c r="R14" s="278"/>
    </row>
    <row r="15" spans="1:18" x14ac:dyDescent="0.2">
      <c r="A15" s="61"/>
      <c r="B15" s="61"/>
      <c r="C15" s="61"/>
      <c r="D15" s="61"/>
      <c r="E15" s="61"/>
      <c r="F15" s="61"/>
      <c r="G15" s="61"/>
      <c r="H15" s="61"/>
      <c r="I15" s="61"/>
      <c r="K15" s="6" t="s">
        <v>30</v>
      </c>
      <c r="L15" s="274">
        <v>3</v>
      </c>
      <c r="M15" s="274">
        <v>3.1</v>
      </c>
      <c r="N15" s="274"/>
      <c r="O15" s="6" t="s">
        <v>30</v>
      </c>
      <c r="P15" s="278">
        <v>3.6</v>
      </c>
      <c r="Q15" s="278">
        <v>3.6</v>
      </c>
      <c r="R15" s="278"/>
    </row>
    <row r="16" spans="1:18" x14ac:dyDescent="0.2">
      <c r="A16" s="61"/>
      <c r="B16" s="61"/>
      <c r="C16" s="61"/>
      <c r="D16" s="61"/>
      <c r="E16" s="61"/>
      <c r="F16" s="61"/>
      <c r="G16" s="61"/>
      <c r="H16" s="61"/>
      <c r="I16" s="61"/>
      <c r="K16" s="6" t="s">
        <v>31</v>
      </c>
      <c r="L16" s="274">
        <v>2.5</v>
      </c>
      <c r="M16" s="274">
        <v>2.5</v>
      </c>
      <c r="N16" s="274"/>
      <c r="O16" s="6" t="s">
        <v>31</v>
      </c>
      <c r="P16" s="278">
        <v>4</v>
      </c>
      <c r="Q16" s="278">
        <v>3.9</v>
      </c>
      <c r="R16" s="278"/>
    </row>
    <row r="17" spans="1:18" x14ac:dyDescent="0.2">
      <c r="A17" s="61"/>
      <c r="B17" s="61"/>
      <c r="C17" s="61"/>
      <c r="D17" s="61"/>
      <c r="E17" s="61"/>
      <c r="F17" s="61"/>
      <c r="G17" s="61"/>
      <c r="H17" s="61"/>
      <c r="I17" s="61"/>
      <c r="K17" s="6" t="s">
        <v>32</v>
      </c>
      <c r="L17" s="274">
        <v>2</v>
      </c>
      <c r="M17" s="274">
        <v>1.9</v>
      </c>
      <c r="N17" s="274"/>
      <c r="O17" s="6" t="s">
        <v>32</v>
      </c>
      <c r="P17" s="278">
        <v>3.9</v>
      </c>
      <c r="Q17" s="278">
        <v>3.7</v>
      </c>
      <c r="R17" s="278"/>
    </row>
    <row r="18" spans="1:18" x14ac:dyDescent="0.2">
      <c r="A18" s="61"/>
      <c r="B18" s="61"/>
      <c r="C18" s="61"/>
      <c r="D18" s="61"/>
      <c r="E18" s="61"/>
      <c r="F18" s="61"/>
      <c r="G18" s="61"/>
      <c r="H18" s="61"/>
      <c r="I18" s="61"/>
      <c r="K18" s="6" t="s">
        <v>33</v>
      </c>
      <c r="L18" s="274">
        <v>1.6</v>
      </c>
      <c r="M18" s="274">
        <v>1.4</v>
      </c>
      <c r="N18" s="274"/>
      <c r="O18" s="6" t="s">
        <v>33</v>
      </c>
      <c r="P18" s="278">
        <v>3.5</v>
      </c>
      <c r="Q18" s="278">
        <v>3.3</v>
      </c>
      <c r="R18" s="278"/>
    </row>
    <row r="19" spans="1:18" x14ac:dyDescent="0.2">
      <c r="A19" s="61"/>
      <c r="B19" s="61"/>
      <c r="C19" s="61"/>
      <c r="D19" s="61"/>
      <c r="E19" s="61"/>
      <c r="F19" s="61"/>
      <c r="G19" s="61"/>
      <c r="H19" s="61"/>
      <c r="I19" s="61"/>
      <c r="K19" s="6" t="s">
        <v>34</v>
      </c>
      <c r="L19" s="274">
        <v>1.1000000000000001</v>
      </c>
      <c r="M19" s="274">
        <v>0.9</v>
      </c>
      <c r="N19" s="274"/>
      <c r="O19" s="6" t="s">
        <v>34</v>
      </c>
      <c r="P19" s="278">
        <v>2.8</v>
      </c>
      <c r="Q19" s="278">
        <v>2.6</v>
      </c>
      <c r="R19" s="278"/>
    </row>
    <row r="20" spans="1:18" x14ac:dyDescent="0.2">
      <c r="A20" s="61"/>
      <c r="B20" s="61"/>
      <c r="C20" s="61"/>
      <c r="D20" s="61"/>
      <c r="E20" s="61"/>
      <c r="F20" s="61"/>
      <c r="G20" s="61"/>
      <c r="H20" s="61"/>
      <c r="I20" s="61"/>
      <c r="K20" s="6" t="s">
        <v>35</v>
      </c>
      <c r="L20" s="274">
        <v>0.8</v>
      </c>
      <c r="M20" s="274">
        <v>0.6</v>
      </c>
      <c r="N20" s="274"/>
      <c r="O20" s="6" t="s">
        <v>35</v>
      </c>
      <c r="P20" s="278">
        <v>2.1</v>
      </c>
      <c r="Q20" s="278">
        <v>1.9</v>
      </c>
      <c r="R20" s="278"/>
    </row>
    <row r="21" spans="1:18" x14ac:dyDescent="0.2">
      <c r="A21" s="61"/>
      <c r="B21" s="61"/>
      <c r="C21" s="61"/>
      <c r="D21" s="61"/>
      <c r="E21" s="61"/>
      <c r="F21" s="61"/>
      <c r="G21" s="61"/>
      <c r="H21" s="61"/>
      <c r="I21" s="61"/>
      <c r="K21" s="6" t="s">
        <v>36</v>
      </c>
      <c r="L21" s="274">
        <v>0.6</v>
      </c>
      <c r="M21" s="274">
        <v>0.4</v>
      </c>
      <c r="N21" s="274"/>
      <c r="O21" s="6" t="s">
        <v>36</v>
      </c>
      <c r="P21" s="278">
        <v>1.7</v>
      </c>
      <c r="Q21" s="278">
        <v>1.3</v>
      </c>
      <c r="R21" s="278"/>
    </row>
    <row r="22" spans="1:18" x14ac:dyDescent="0.2">
      <c r="A22" s="61"/>
      <c r="B22" s="61"/>
      <c r="C22" s="61"/>
      <c r="D22" s="61"/>
      <c r="E22" s="61"/>
      <c r="F22" s="61"/>
      <c r="G22" s="61"/>
      <c r="H22" s="61"/>
      <c r="I22" s="61"/>
      <c r="K22" s="6" t="s">
        <v>37</v>
      </c>
      <c r="L22" s="274">
        <v>0.5</v>
      </c>
      <c r="M22" s="274">
        <v>0.3</v>
      </c>
      <c r="N22" s="274"/>
      <c r="O22" s="6" t="s">
        <v>37</v>
      </c>
      <c r="P22" s="278">
        <v>1.4</v>
      </c>
      <c r="Q22" s="278">
        <v>1</v>
      </c>
      <c r="R22" s="278"/>
    </row>
    <row r="23" spans="1:18" x14ac:dyDescent="0.2">
      <c r="A23" s="483" t="s">
        <v>456</v>
      </c>
      <c r="B23" s="483"/>
      <c r="C23" s="483"/>
      <c r="D23" s="483"/>
      <c r="E23" s="483"/>
      <c r="F23" s="483"/>
      <c r="G23" s="483"/>
      <c r="H23" s="483"/>
      <c r="I23" s="483"/>
      <c r="K23" s="6" t="s">
        <v>38</v>
      </c>
      <c r="L23" s="274">
        <v>0.2</v>
      </c>
      <c r="M23" s="274">
        <v>0.2</v>
      </c>
      <c r="N23" s="274"/>
      <c r="O23" s="6" t="s">
        <v>38</v>
      </c>
      <c r="P23" s="278">
        <v>1</v>
      </c>
      <c r="Q23" s="278">
        <v>0.6</v>
      </c>
      <c r="R23" s="278"/>
    </row>
    <row r="24" spans="1:18" ht="13.5" thickBot="1" x14ac:dyDescent="0.25">
      <c r="A24" s="484"/>
      <c r="B24" s="484"/>
      <c r="C24" s="484"/>
      <c r="D24" s="484"/>
      <c r="E24" s="484"/>
      <c r="F24" s="484"/>
      <c r="G24" s="484"/>
      <c r="H24" s="484"/>
      <c r="I24" s="484"/>
      <c r="K24" s="6" t="s">
        <v>91</v>
      </c>
      <c r="L24" s="275">
        <v>0.1</v>
      </c>
      <c r="M24" s="275">
        <v>0.1</v>
      </c>
      <c r="N24" s="275"/>
      <c r="O24" s="6" t="s">
        <v>91</v>
      </c>
      <c r="P24" s="280">
        <v>0.6</v>
      </c>
      <c r="Q24" s="280">
        <v>0.3</v>
      </c>
      <c r="R24" s="280"/>
    </row>
    <row r="25" spans="1:18" x14ac:dyDescent="0.2">
      <c r="A25" s="71" t="s">
        <v>264</v>
      </c>
      <c r="B25" s="485" t="s">
        <v>327</v>
      </c>
      <c r="C25" s="485"/>
      <c r="D25" s="485"/>
      <c r="E25" s="61"/>
      <c r="F25" s="71" t="s">
        <v>264</v>
      </c>
      <c r="G25" s="486" t="s">
        <v>326</v>
      </c>
      <c r="H25" s="486"/>
      <c r="I25" s="486"/>
      <c r="L25" s="6" t="s">
        <v>168</v>
      </c>
      <c r="M25" s="6"/>
      <c r="N25" s="6"/>
      <c r="O25" s="6"/>
      <c r="P25" s="6" t="s">
        <v>169</v>
      </c>
      <c r="Q25" s="6"/>
    </row>
    <row r="26" spans="1:18" x14ac:dyDescent="0.2">
      <c r="A26" s="61"/>
      <c r="B26" s="61"/>
      <c r="C26" s="61"/>
      <c r="D26" s="61"/>
      <c r="E26" s="61"/>
      <c r="F26" s="61"/>
      <c r="G26" s="61"/>
      <c r="H26" s="61"/>
      <c r="I26" s="61"/>
      <c r="K26" s="6" t="s">
        <v>166</v>
      </c>
      <c r="L26" s="274">
        <v>0.2</v>
      </c>
      <c r="M26" s="274">
        <v>0.2</v>
      </c>
      <c r="N26" s="274"/>
      <c r="O26" s="6" t="s">
        <v>166</v>
      </c>
      <c r="P26" s="278">
        <v>7.2</v>
      </c>
      <c r="Q26" s="278">
        <v>7.5</v>
      </c>
      <c r="R26" s="278"/>
    </row>
    <row r="27" spans="1:18" x14ac:dyDescent="0.2">
      <c r="K27" s="6" t="s">
        <v>22</v>
      </c>
      <c r="L27" s="274">
        <v>0.5</v>
      </c>
      <c r="M27" s="274">
        <v>0.5</v>
      </c>
      <c r="N27" s="274"/>
      <c r="O27" s="6" t="s">
        <v>22</v>
      </c>
      <c r="P27" s="278">
        <v>7</v>
      </c>
      <c r="Q27" s="278">
        <v>7.3</v>
      </c>
      <c r="R27" s="278"/>
    </row>
    <row r="28" spans="1:18" x14ac:dyDescent="0.2">
      <c r="K28" s="6" t="s">
        <v>23</v>
      </c>
      <c r="L28" s="274">
        <v>1.2</v>
      </c>
      <c r="M28" s="274">
        <v>1.4</v>
      </c>
      <c r="N28" s="274"/>
      <c r="O28" s="6" t="s">
        <v>23</v>
      </c>
      <c r="P28" s="278">
        <v>6.1</v>
      </c>
      <c r="Q28" s="278">
        <v>6.3</v>
      </c>
      <c r="R28" s="278"/>
    </row>
    <row r="29" spans="1:18" x14ac:dyDescent="0.2">
      <c r="K29" s="6" t="s">
        <v>24</v>
      </c>
      <c r="L29" s="274">
        <v>1.9</v>
      </c>
      <c r="M29" s="274">
        <v>2.2000000000000002</v>
      </c>
      <c r="N29" s="274"/>
      <c r="O29" s="6" t="s">
        <v>24</v>
      </c>
      <c r="P29" s="278">
        <v>5.4</v>
      </c>
      <c r="Q29" s="278">
        <v>5.7</v>
      </c>
      <c r="R29" s="278"/>
    </row>
    <row r="30" spans="1:18" x14ac:dyDescent="0.2">
      <c r="K30" s="6" t="s">
        <v>25</v>
      </c>
      <c r="L30" s="274">
        <v>2.9</v>
      </c>
      <c r="M30" s="274">
        <v>3.8</v>
      </c>
      <c r="N30" s="274"/>
      <c r="O30" s="6" t="s">
        <v>25</v>
      </c>
      <c r="P30" s="278">
        <v>4.8</v>
      </c>
      <c r="Q30" s="278">
        <v>5</v>
      </c>
      <c r="R30" s="278"/>
    </row>
    <row r="31" spans="1:18" x14ac:dyDescent="0.2">
      <c r="K31" s="6" t="s">
        <v>26</v>
      </c>
      <c r="L31" s="274">
        <v>4.5</v>
      </c>
      <c r="M31" s="274">
        <v>5.6</v>
      </c>
      <c r="N31" s="274"/>
      <c r="O31" s="6" t="s">
        <v>26</v>
      </c>
      <c r="P31" s="278">
        <v>3.4</v>
      </c>
      <c r="Q31" s="278">
        <v>3.6</v>
      </c>
      <c r="R31" s="278"/>
    </row>
    <row r="32" spans="1:18" x14ac:dyDescent="0.2">
      <c r="K32" s="6" t="s">
        <v>27</v>
      </c>
      <c r="L32" s="274">
        <v>5.6</v>
      </c>
      <c r="M32" s="274">
        <v>6.3</v>
      </c>
      <c r="N32" s="274"/>
      <c r="O32" s="6" t="s">
        <v>27</v>
      </c>
      <c r="P32" s="278">
        <v>3</v>
      </c>
      <c r="Q32" s="278">
        <v>3.1</v>
      </c>
      <c r="R32" s="278"/>
    </row>
    <row r="33" spans="1:18" x14ac:dyDescent="0.2">
      <c r="K33" s="6" t="s">
        <v>28</v>
      </c>
      <c r="L33" s="274">
        <v>6</v>
      </c>
      <c r="M33" s="274">
        <v>6.6</v>
      </c>
      <c r="N33" s="274"/>
      <c r="O33" s="6" t="s">
        <v>28</v>
      </c>
      <c r="P33" s="278">
        <v>2.4</v>
      </c>
      <c r="Q33" s="278">
        <v>2.4</v>
      </c>
      <c r="R33" s="278"/>
    </row>
    <row r="34" spans="1:18" x14ac:dyDescent="0.2">
      <c r="K34" s="6" t="s">
        <v>29</v>
      </c>
      <c r="L34" s="274">
        <v>5.8</v>
      </c>
      <c r="M34" s="274">
        <v>6.2</v>
      </c>
      <c r="N34" s="274"/>
      <c r="O34" s="6" t="s">
        <v>29</v>
      </c>
      <c r="P34" s="278">
        <v>2.1</v>
      </c>
      <c r="Q34" s="278">
        <v>2.1</v>
      </c>
      <c r="R34" s="278"/>
    </row>
    <row r="35" spans="1:18" x14ac:dyDescent="0.2">
      <c r="K35" s="6" t="s">
        <v>30</v>
      </c>
      <c r="L35" s="274">
        <v>5</v>
      </c>
      <c r="M35" s="274">
        <v>5.3</v>
      </c>
      <c r="N35" s="274"/>
      <c r="O35" s="6" t="s">
        <v>30</v>
      </c>
      <c r="P35" s="278">
        <v>1.9</v>
      </c>
      <c r="Q35" s="278">
        <v>1.8</v>
      </c>
      <c r="R35" s="278"/>
    </row>
    <row r="36" spans="1:18" x14ac:dyDescent="0.2">
      <c r="K36" s="6" t="s">
        <v>31</v>
      </c>
      <c r="L36" s="274">
        <v>4</v>
      </c>
      <c r="M36" s="274">
        <v>4.0999999999999996</v>
      </c>
      <c r="N36" s="274"/>
      <c r="O36" s="6" t="s">
        <v>31</v>
      </c>
      <c r="P36" s="278">
        <v>1.7</v>
      </c>
      <c r="Q36" s="278">
        <v>1.6</v>
      </c>
      <c r="R36" s="278"/>
    </row>
    <row r="37" spans="1:18" x14ac:dyDescent="0.2">
      <c r="K37" s="6" t="s">
        <v>32</v>
      </c>
      <c r="L37" s="274">
        <v>3.2</v>
      </c>
      <c r="M37" s="274">
        <v>3</v>
      </c>
      <c r="N37" s="274"/>
      <c r="O37" s="6" t="s">
        <v>32</v>
      </c>
      <c r="P37" s="278">
        <v>1.3</v>
      </c>
      <c r="Q37" s="278">
        <v>1.2</v>
      </c>
      <c r="R37" s="278"/>
    </row>
    <row r="38" spans="1:18" x14ac:dyDescent="0.2">
      <c r="K38" s="6" t="s">
        <v>33</v>
      </c>
      <c r="L38" s="274">
        <v>2.4</v>
      </c>
      <c r="M38" s="274">
        <v>2.2000000000000002</v>
      </c>
      <c r="N38" s="274"/>
      <c r="O38" s="6" t="s">
        <v>33</v>
      </c>
      <c r="P38" s="278">
        <v>1.1000000000000001</v>
      </c>
      <c r="Q38" s="278">
        <v>1</v>
      </c>
      <c r="R38" s="278"/>
    </row>
    <row r="39" spans="1:18" x14ac:dyDescent="0.2">
      <c r="K39" s="6" t="s">
        <v>34</v>
      </c>
      <c r="L39" s="274">
        <v>1.8</v>
      </c>
      <c r="M39" s="274">
        <v>1.4</v>
      </c>
      <c r="N39" s="274"/>
      <c r="O39" s="6" t="s">
        <v>34</v>
      </c>
      <c r="P39" s="278">
        <v>0.8</v>
      </c>
      <c r="Q39" s="278">
        <v>0.7</v>
      </c>
      <c r="R39" s="278"/>
    </row>
    <row r="40" spans="1:18" x14ac:dyDescent="0.2">
      <c r="K40" s="6" t="s">
        <v>35</v>
      </c>
      <c r="L40" s="274">
        <v>1.3</v>
      </c>
      <c r="M40" s="274">
        <v>1</v>
      </c>
      <c r="N40" s="274"/>
      <c r="O40" s="6" t="s">
        <v>35</v>
      </c>
      <c r="P40" s="278">
        <v>0.5</v>
      </c>
      <c r="Q40" s="278">
        <v>0.4</v>
      </c>
      <c r="R40" s="278"/>
    </row>
    <row r="41" spans="1:18" x14ac:dyDescent="0.2">
      <c r="K41" s="6" t="s">
        <v>36</v>
      </c>
      <c r="L41" s="274">
        <v>0.9</v>
      </c>
      <c r="M41" s="274">
        <v>0.6</v>
      </c>
      <c r="N41" s="274"/>
      <c r="O41" s="6" t="s">
        <v>36</v>
      </c>
      <c r="P41" s="278">
        <v>0.4</v>
      </c>
      <c r="Q41" s="278">
        <v>0.3</v>
      </c>
      <c r="R41" s="278"/>
    </row>
    <row r="42" spans="1:18" x14ac:dyDescent="0.2">
      <c r="K42" s="6" t="s">
        <v>37</v>
      </c>
      <c r="L42" s="274">
        <v>0.7</v>
      </c>
      <c r="M42" s="274">
        <v>0.4</v>
      </c>
      <c r="N42" s="274"/>
      <c r="O42" s="6" t="s">
        <v>37</v>
      </c>
      <c r="P42" s="278">
        <v>0.3</v>
      </c>
      <c r="Q42" s="278">
        <v>0.2</v>
      </c>
      <c r="R42" s="278"/>
    </row>
    <row r="43" spans="1:18" x14ac:dyDescent="0.2">
      <c r="K43" s="6" t="s">
        <v>38</v>
      </c>
      <c r="L43" s="274">
        <v>0.4</v>
      </c>
      <c r="M43" s="274">
        <v>0.2</v>
      </c>
      <c r="N43" s="274"/>
      <c r="O43" s="6" t="s">
        <v>38</v>
      </c>
      <c r="P43" s="278">
        <v>0.2</v>
      </c>
      <c r="Q43" s="278">
        <v>0.1</v>
      </c>
      <c r="R43" s="278"/>
    </row>
    <row r="44" spans="1:18" ht="12.75" customHeight="1" thickBot="1" x14ac:dyDescent="0.25">
      <c r="A44" s="487" t="s">
        <v>455</v>
      </c>
      <c r="B44" s="487"/>
      <c r="C44" s="487"/>
      <c r="D44" s="487"/>
      <c r="E44" s="487"/>
      <c r="F44" s="487"/>
      <c r="G44" s="487"/>
      <c r="H44" s="487"/>
      <c r="I44" s="487"/>
      <c r="J44" s="354"/>
      <c r="K44" s="354" t="s">
        <v>91</v>
      </c>
      <c r="L44" s="275">
        <v>0.2</v>
      </c>
      <c r="M44" s="275">
        <v>0.1</v>
      </c>
      <c r="N44" s="275"/>
      <c r="O44" s="6" t="s">
        <v>91</v>
      </c>
      <c r="P44" s="280">
        <v>0.1</v>
      </c>
      <c r="Q44" s="280">
        <v>0</v>
      </c>
      <c r="R44" s="280"/>
    </row>
    <row r="45" spans="1:18" ht="17.25" customHeight="1" x14ac:dyDescent="0.2">
      <c r="A45" s="484"/>
      <c r="B45" s="484"/>
      <c r="C45" s="484"/>
      <c r="D45" s="484"/>
      <c r="E45" s="484"/>
      <c r="F45" s="484"/>
      <c r="G45" s="484"/>
      <c r="H45" s="484"/>
      <c r="I45" s="484"/>
    </row>
  </sheetData>
  <mergeCells count="15">
    <mergeCell ref="A45:I45"/>
    <mergeCell ref="A24:I24"/>
    <mergeCell ref="B25:D25"/>
    <mergeCell ref="G25:I25"/>
    <mergeCell ref="A44:I44"/>
    <mergeCell ref="A5:I5"/>
    <mergeCell ref="B6:D6"/>
    <mergeCell ref="E6:F6"/>
    <mergeCell ref="G6:I6"/>
    <mergeCell ref="A23:I23"/>
    <mergeCell ref="A1:E1"/>
    <mergeCell ref="F1:I1"/>
    <mergeCell ref="A2:I2"/>
    <mergeCell ref="A3:I3"/>
    <mergeCell ref="A4:I4"/>
  </mergeCells>
  <pageMargins left="1.05" right="1.05" top="0.5" bottom="0.25"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Layout" zoomScale="160" zoomScaleNormal="170" zoomScaleSheetLayoutView="100" zoomScalePageLayoutView="160" workbookViewId="0"/>
  </sheetViews>
  <sheetFormatPr defaultColWidth="5.28515625" defaultRowHeight="12.75" x14ac:dyDescent="0.2"/>
  <cols>
    <col min="1" max="1" width="14.140625" style="14" customWidth="1"/>
    <col min="2" max="4" width="13.5703125" style="14" customWidth="1"/>
    <col min="5" max="16384" width="5.28515625" style="14"/>
  </cols>
  <sheetData>
    <row r="1" spans="1:9" ht="10.5" customHeight="1" x14ac:dyDescent="0.2">
      <c r="A1" s="213" t="s">
        <v>267</v>
      </c>
      <c r="B1" s="13"/>
      <c r="C1" s="13"/>
      <c r="D1" s="13"/>
    </row>
    <row r="2" spans="1:9" ht="12.75" customHeight="1" x14ac:dyDescent="0.2">
      <c r="A2" s="433" t="s">
        <v>364</v>
      </c>
      <c r="B2" s="433"/>
      <c r="C2" s="433"/>
      <c r="D2" s="433"/>
    </row>
    <row r="3" spans="1:9" ht="18" customHeight="1" x14ac:dyDescent="0.2">
      <c r="A3" s="434" t="s">
        <v>466</v>
      </c>
      <c r="B3" s="434"/>
      <c r="C3" s="434"/>
      <c r="D3" s="434"/>
    </row>
    <row r="4" spans="1:9" ht="7.5" customHeight="1" x14ac:dyDescent="0.2">
      <c r="A4" s="15"/>
      <c r="B4" s="15"/>
      <c r="C4" s="15"/>
      <c r="D4" s="15"/>
    </row>
    <row r="5" spans="1:9" ht="18" customHeight="1" x14ac:dyDescent="0.2">
      <c r="A5" s="435" t="s">
        <v>462</v>
      </c>
      <c r="B5" s="436"/>
      <c r="C5" s="436"/>
      <c r="D5" s="436"/>
    </row>
    <row r="6" spans="1:9" ht="18.75" customHeight="1" x14ac:dyDescent="0.2">
      <c r="A6" s="18"/>
      <c r="B6" s="19" t="s">
        <v>190</v>
      </c>
      <c r="C6" s="19" t="s">
        <v>143</v>
      </c>
      <c r="D6" s="19" t="s">
        <v>191</v>
      </c>
      <c r="E6" s="17"/>
      <c r="F6" s="488"/>
      <c r="G6" s="488"/>
      <c r="H6" s="488"/>
      <c r="I6" s="488"/>
    </row>
    <row r="7" spans="1:9" ht="9.1999999999999993" customHeight="1" x14ac:dyDescent="0.2">
      <c r="A7" s="20" t="s">
        <v>21</v>
      </c>
      <c r="B7" s="76">
        <v>932296</v>
      </c>
      <c r="C7" s="79">
        <v>7.7369842296132338</v>
      </c>
      <c r="D7" s="82">
        <f>(B7/B$14)*100</f>
        <v>23.126871639978329</v>
      </c>
      <c r="E7" s="16"/>
      <c r="F7" s="488"/>
      <c r="G7" s="488"/>
      <c r="H7" s="488"/>
      <c r="I7" s="488"/>
    </row>
    <row r="8" spans="1:9" ht="9.1999999999999993" customHeight="1" x14ac:dyDescent="0.2">
      <c r="A8" s="103" t="s">
        <v>84</v>
      </c>
      <c r="B8" s="88">
        <v>482794</v>
      </c>
      <c r="C8" s="89">
        <v>6.9428072672595542</v>
      </c>
      <c r="D8" s="90">
        <f t="shared" ref="D8:D14" si="0">(B8/B$14)*100</f>
        <v>11.976362514214046</v>
      </c>
      <c r="E8" s="16"/>
      <c r="F8" s="488"/>
      <c r="G8" s="488"/>
      <c r="H8" s="488"/>
      <c r="I8" s="488"/>
    </row>
    <row r="9" spans="1:9" ht="9.1999999999999993" customHeight="1" x14ac:dyDescent="0.2">
      <c r="A9" s="103" t="s">
        <v>85</v>
      </c>
      <c r="B9" s="88">
        <v>449502</v>
      </c>
      <c r="C9" s="89">
        <v>8.820700197606353</v>
      </c>
      <c r="D9" s="90">
        <f t="shared" si="0"/>
        <v>11.150509125764284</v>
      </c>
      <c r="E9" s="16"/>
      <c r="F9" s="488"/>
      <c r="G9" s="488"/>
      <c r="H9" s="488"/>
      <c r="I9" s="488"/>
    </row>
    <row r="10" spans="1:9" ht="9.1999999999999993" customHeight="1" x14ac:dyDescent="0.2">
      <c r="A10" s="20" t="s">
        <v>68</v>
      </c>
      <c r="B10" s="76">
        <v>2167302</v>
      </c>
      <c r="C10" s="79">
        <v>5.9870270610721503</v>
      </c>
      <c r="D10" s="82">
        <f t="shared" si="0"/>
        <v>53.762876982276353</v>
      </c>
      <c r="E10" s="16"/>
      <c r="F10" s="488"/>
      <c r="G10" s="488"/>
      <c r="H10" s="488"/>
      <c r="I10" s="488"/>
    </row>
    <row r="11" spans="1:9" ht="9.1999999999999993" customHeight="1" x14ac:dyDescent="0.2">
      <c r="A11" s="20" t="s">
        <v>69</v>
      </c>
      <c r="B11" s="76">
        <v>556417</v>
      </c>
      <c r="C11" s="79">
        <v>6.4164474678063073</v>
      </c>
      <c r="D11" s="82">
        <f t="shared" si="0"/>
        <v>13.802681270006332</v>
      </c>
      <c r="E11" s="16"/>
      <c r="F11" s="488"/>
      <c r="G11" s="488"/>
      <c r="H11" s="488"/>
      <c r="I11" s="488"/>
    </row>
    <row r="12" spans="1:9" ht="9.1999999999999993" customHeight="1" x14ac:dyDescent="0.2">
      <c r="A12" s="20" t="s">
        <v>70</v>
      </c>
      <c r="B12" s="76">
        <v>236655</v>
      </c>
      <c r="C12" s="79">
        <v>6.4336063944863273</v>
      </c>
      <c r="D12" s="82">
        <f t="shared" si="0"/>
        <v>5.8705494906757849</v>
      </c>
      <c r="E12" s="16"/>
      <c r="F12" s="488"/>
      <c r="G12" s="488"/>
      <c r="H12" s="488"/>
      <c r="I12" s="488"/>
    </row>
    <row r="13" spans="1:9" ht="9.1999999999999993" customHeight="1" thickBot="1" x14ac:dyDescent="0.25">
      <c r="A13" s="34" t="s">
        <v>71</v>
      </c>
      <c r="B13" s="77">
        <v>138554</v>
      </c>
      <c r="C13" s="80">
        <v>6.888220166117895</v>
      </c>
      <c r="D13" s="83">
        <f t="shared" si="0"/>
        <v>3.4370206170632045</v>
      </c>
      <c r="E13" s="16"/>
      <c r="F13" s="488"/>
      <c r="G13" s="488"/>
      <c r="H13" s="488"/>
      <c r="I13" s="488"/>
    </row>
    <row r="14" spans="1:9" ht="9.1999999999999993" customHeight="1" x14ac:dyDescent="0.2">
      <c r="A14" s="40" t="s">
        <v>0</v>
      </c>
      <c r="B14" s="78">
        <v>4031224</v>
      </c>
      <c r="C14" s="81">
        <v>6.4384778214270559</v>
      </c>
      <c r="D14" s="84">
        <f t="shared" si="0"/>
        <v>100</v>
      </c>
      <c r="E14" s="16"/>
    </row>
    <row r="15" spans="1:9" ht="46.5" customHeight="1" x14ac:dyDescent="0.2">
      <c r="A15" s="440" t="s">
        <v>467</v>
      </c>
      <c r="B15" s="440"/>
      <c r="C15" s="440"/>
      <c r="D15" s="440"/>
      <c r="E15" s="16"/>
    </row>
    <row r="16" spans="1:9" ht="21" customHeight="1" x14ac:dyDescent="0.2">
      <c r="A16" s="440" t="s">
        <v>276</v>
      </c>
      <c r="B16" s="440"/>
      <c r="C16" s="440"/>
      <c r="D16" s="440"/>
    </row>
    <row r="17" spans="1:4" ht="21" customHeight="1" x14ac:dyDescent="0.2">
      <c r="A17" s="489" t="s">
        <v>461</v>
      </c>
      <c r="B17" s="489"/>
      <c r="C17" s="489"/>
      <c r="D17" s="489"/>
    </row>
    <row r="18" spans="1:4" ht="18" customHeight="1" x14ac:dyDescent="0.2">
      <c r="A18" s="432"/>
      <c r="B18" s="432"/>
      <c r="C18" s="432"/>
      <c r="D18" s="432"/>
    </row>
    <row r="24" spans="1:4" ht="13.5" customHeight="1" x14ac:dyDescent="0.2"/>
  </sheetData>
  <mergeCells count="8">
    <mergeCell ref="F6:I13"/>
    <mergeCell ref="A18:D18"/>
    <mergeCell ref="A2:D2"/>
    <mergeCell ref="A3:D3"/>
    <mergeCell ref="A5:D5"/>
    <mergeCell ref="A16:D16"/>
    <mergeCell ref="A17:D17"/>
    <mergeCell ref="A15:D15"/>
  </mergeCells>
  <pageMargins left="1.05" right="1.05" top="0.5" bottom="0.25"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view="pageLayout" zoomScale="145" zoomScaleNormal="170" zoomScaleSheetLayoutView="100" zoomScalePageLayoutView="145" workbookViewId="0"/>
  </sheetViews>
  <sheetFormatPr defaultColWidth="5.28515625" defaultRowHeight="12.75" x14ac:dyDescent="0.2"/>
  <cols>
    <col min="1" max="1" width="14.140625" style="14" customWidth="1"/>
    <col min="2" max="4" width="13.5703125" style="14" customWidth="1"/>
    <col min="5" max="16384" width="5.28515625" style="14"/>
  </cols>
  <sheetData>
    <row r="1" spans="1:9" ht="11.25" customHeight="1" x14ac:dyDescent="0.2">
      <c r="A1" s="213" t="s">
        <v>268</v>
      </c>
      <c r="B1" s="13"/>
      <c r="C1" s="13"/>
      <c r="D1" s="13"/>
    </row>
    <row r="2" spans="1:9" ht="13.5" customHeight="1" x14ac:dyDescent="0.2">
      <c r="A2" s="433" t="s">
        <v>364</v>
      </c>
      <c r="B2" s="433"/>
      <c r="C2" s="433"/>
      <c r="D2" s="433"/>
    </row>
    <row r="3" spans="1:9" ht="37.5" customHeight="1" x14ac:dyDescent="0.2">
      <c r="A3" s="434" t="s">
        <v>465</v>
      </c>
      <c r="B3" s="434"/>
      <c r="C3" s="434"/>
      <c r="D3" s="434"/>
    </row>
    <row r="4" spans="1:9" ht="7.5" customHeight="1" x14ac:dyDescent="0.2">
      <c r="A4" s="15"/>
      <c r="B4" s="15"/>
      <c r="C4" s="15"/>
      <c r="D4" s="15"/>
    </row>
    <row r="5" spans="1:9" ht="19.5" customHeight="1" x14ac:dyDescent="0.2">
      <c r="A5" s="435" t="s">
        <v>464</v>
      </c>
      <c r="B5" s="436"/>
      <c r="C5" s="436"/>
      <c r="D5" s="436"/>
    </row>
    <row r="6" spans="1:9" ht="9.75" customHeight="1" x14ac:dyDescent="0.2">
      <c r="A6" s="73"/>
      <c r="B6" s="490" t="s">
        <v>317</v>
      </c>
      <c r="C6" s="490"/>
      <c r="D6" s="491" t="s">
        <v>269</v>
      </c>
      <c r="F6" s="488"/>
      <c r="G6" s="488"/>
      <c r="H6" s="488"/>
      <c r="I6" s="488"/>
    </row>
    <row r="7" spans="1:9" ht="9.75" customHeight="1" x14ac:dyDescent="0.2">
      <c r="A7" s="18"/>
      <c r="B7" s="19" t="s">
        <v>90</v>
      </c>
      <c r="C7" s="19" t="s">
        <v>92</v>
      </c>
      <c r="D7" s="491"/>
      <c r="E7" s="17"/>
      <c r="F7" s="488"/>
      <c r="G7" s="488"/>
      <c r="H7" s="488"/>
      <c r="I7" s="488"/>
    </row>
    <row r="8" spans="1:9" ht="9.75" customHeight="1" x14ac:dyDescent="0.2">
      <c r="A8" s="20" t="s">
        <v>21</v>
      </c>
      <c r="B8" s="76">
        <v>932296</v>
      </c>
      <c r="C8" s="76">
        <v>434967</v>
      </c>
      <c r="D8" s="85">
        <f>(C8/B8)*100</f>
        <v>46.655461355620965</v>
      </c>
      <c r="E8" s="16"/>
      <c r="F8" s="488"/>
      <c r="G8" s="488"/>
      <c r="H8" s="488"/>
      <c r="I8" s="488"/>
    </row>
    <row r="9" spans="1:9" ht="9.75" customHeight="1" x14ac:dyDescent="0.2">
      <c r="A9" s="103" t="s">
        <v>84</v>
      </c>
      <c r="B9" s="88">
        <v>482794</v>
      </c>
      <c r="C9" s="88">
        <v>269027</v>
      </c>
      <c r="D9" s="119">
        <f t="shared" ref="D9:D15" si="0">(C9/B9)*100</f>
        <v>55.722937733277547</v>
      </c>
      <c r="E9" s="16"/>
      <c r="F9" s="488"/>
      <c r="G9" s="488"/>
      <c r="H9" s="488"/>
      <c r="I9" s="488"/>
    </row>
    <row r="10" spans="1:9" ht="9.75" customHeight="1" x14ac:dyDescent="0.2">
      <c r="A10" s="103" t="s">
        <v>85</v>
      </c>
      <c r="B10" s="88">
        <v>449502</v>
      </c>
      <c r="C10" s="88">
        <v>165940</v>
      </c>
      <c r="D10" s="119">
        <f t="shared" si="0"/>
        <v>36.91640971564086</v>
      </c>
      <c r="E10" s="16"/>
      <c r="F10" s="488"/>
      <c r="G10" s="488"/>
      <c r="H10" s="488"/>
      <c r="I10" s="488"/>
    </row>
    <row r="11" spans="1:9" ht="9.75" customHeight="1" x14ac:dyDescent="0.2">
      <c r="A11" s="20" t="s">
        <v>68</v>
      </c>
      <c r="B11" s="76">
        <v>2167302</v>
      </c>
      <c r="C11" s="76">
        <v>609480</v>
      </c>
      <c r="D11" s="85">
        <f t="shared" si="0"/>
        <v>28.121600035435762</v>
      </c>
      <c r="E11" s="16"/>
      <c r="F11" s="488"/>
      <c r="G11" s="488"/>
      <c r="H11" s="488"/>
      <c r="I11" s="488"/>
    </row>
    <row r="12" spans="1:9" ht="9.75" customHeight="1" x14ac:dyDescent="0.2">
      <c r="A12" s="20" t="s">
        <v>69</v>
      </c>
      <c r="B12" s="76">
        <v>556417</v>
      </c>
      <c r="C12" s="76">
        <v>401107</v>
      </c>
      <c r="D12" s="85">
        <f t="shared" si="0"/>
        <v>72.087481151726124</v>
      </c>
      <c r="E12" s="16"/>
      <c r="F12" s="488"/>
      <c r="G12" s="488"/>
      <c r="H12" s="488"/>
      <c r="I12" s="488"/>
    </row>
    <row r="13" spans="1:9" ht="9.75" customHeight="1" x14ac:dyDescent="0.2">
      <c r="A13" s="20" t="s">
        <v>70</v>
      </c>
      <c r="B13" s="76">
        <v>236655</v>
      </c>
      <c r="C13" s="76">
        <v>27053</v>
      </c>
      <c r="D13" s="85">
        <f t="shared" si="0"/>
        <v>11.431408590564324</v>
      </c>
      <c r="E13" s="16"/>
      <c r="F13" s="488"/>
      <c r="G13" s="488"/>
      <c r="H13" s="488"/>
      <c r="I13" s="488"/>
    </row>
    <row r="14" spans="1:9" ht="9.75" customHeight="1" thickBot="1" x14ac:dyDescent="0.25">
      <c r="A14" s="34" t="s">
        <v>71</v>
      </c>
      <c r="B14" s="77">
        <v>138554</v>
      </c>
      <c r="C14" s="77">
        <v>71592</v>
      </c>
      <c r="D14" s="86">
        <f t="shared" si="0"/>
        <v>51.670828702166659</v>
      </c>
      <c r="E14" s="16"/>
    </row>
    <row r="15" spans="1:9" ht="9.75" customHeight="1" x14ac:dyDescent="0.2">
      <c r="A15" s="40" t="s">
        <v>0</v>
      </c>
      <c r="B15" s="78">
        <v>4031224</v>
      </c>
      <c r="C15" s="78">
        <v>1544199</v>
      </c>
      <c r="D15" s="87">
        <f t="shared" si="0"/>
        <v>38.305958686493234</v>
      </c>
      <c r="E15" s="16"/>
    </row>
    <row r="16" spans="1:9" ht="41.25" customHeight="1" x14ac:dyDescent="0.2">
      <c r="A16" s="440" t="s">
        <v>467</v>
      </c>
      <c r="B16" s="440"/>
      <c r="C16" s="440"/>
      <c r="D16" s="440"/>
      <c r="E16" s="16"/>
    </row>
    <row r="17" spans="1:4" ht="21" customHeight="1" x14ac:dyDescent="0.2">
      <c r="A17" s="440" t="s">
        <v>355</v>
      </c>
      <c r="B17" s="441"/>
      <c r="C17" s="441"/>
      <c r="D17" s="441"/>
    </row>
    <row r="18" spans="1:4" ht="21" customHeight="1" x14ac:dyDescent="0.2">
      <c r="A18" s="437" t="s">
        <v>463</v>
      </c>
      <c r="B18" s="438"/>
      <c r="C18" s="438"/>
      <c r="D18" s="438"/>
    </row>
    <row r="19" spans="1:4" ht="19.5" customHeight="1" x14ac:dyDescent="0.2">
      <c r="A19" s="432"/>
      <c r="B19" s="432"/>
      <c r="C19" s="432"/>
      <c r="D19" s="432"/>
    </row>
    <row r="25" spans="1:4" ht="13.5" customHeight="1" x14ac:dyDescent="0.2"/>
  </sheetData>
  <mergeCells count="10">
    <mergeCell ref="F6:I13"/>
    <mergeCell ref="A19:D19"/>
    <mergeCell ref="B6:C6"/>
    <mergeCell ref="D6:D7"/>
    <mergeCell ref="A2:D2"/>
    <mergeCell ref="A3:D3"/>
    <mergeCell ref="A5:D5"/>
    <mergeCell ref="A17:D17"/>
    <mergeCell ref="A18:D18"/>
    <mergeCell ref="A16:D16"/>
  </mergeCells>
  <pageMargins left="1.05" right="1.05" top="0.5" bottom="0.25" header="0" footer="0"/>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showGridLines="0" view="pageLayout" zoomScale="178" zoomScaleNormal="100" zoomScalePageLayoutView="178" workbookViewId="0">
      <selection sqref="A1:D1"/>
    </sheetView>
  </sheetViews>
  <sheetFormatPr defaultRowHeight="12.75" x14ac:dyDescent="0.2"/>
  <cols>
    <col min="1" max="1" width="11.28515625" customWidth="1"/>
    <col min="2" max="2" width="9.140625" customWidth="1"/>
    <col min="3" max="3" width="9.7109375" bestFit="1" customWidth="1"/>
    <col min="4" max="4" width="9" customWidth="1"/>
  </cols>
  <sheetData>
    <row r="1" spans="1:8" ht="10.5" customHeight="1" x14ac:dyDescent="0.2">
      <c r="A1" s="443" t="s">
        <v>271</v>
      </c>
      <c r="B1" s="443"/>
      <c r="C1" s="443"/>
      <c r="D1" s="443"/>
    </row>
    <row r="2" spans="1:8" ht="21.75" customHeight="1" x14ac:dyDescent="0.2">
      <c r="A2" s="458" t="s">
        <v>387</v>
      </c>
      <c r="B2" s="458"/>
      <c r="C2" s="458"/>
      <c r="D2" s="458"/>
    </row>
    <row r="3" spans="1:8" ht="18" customHeight="1" x14ac:dyDescent="0.2">
      <c r="A3" s="493" t="s">
        <v>388</v>
      </c>
      <c r="B3" s="493"/>
      <c r="C3" s="493"/>
      <c r="D3" s="493"/>
      <c r="E3" s="4"/>
    </row>
    <row r="4" spans="1:8" ht="7.5" customHeight="1" x14ac:dyDescent="0.2">
      <c r="A4" s="494"/>
      <c r="B4" s="494"/>
      <c r="C4" s="494"/>
      <c r="D4" s="494"/>
      <c r="E4" s="4"/>
    </row>
    <row r="5" spans="1:8" ht="18" customHeight="1" x14ac:dyDescent="0.2">
      <c r="A5" s="449" t="s">
        <v>389</v>
      </c>
      <c r="B5" s="449"/>
      <c r="C5" s="449"/>
      <c r="D5" s="449"/>
      <c r="E5" s="4"/>
    </row>
    <row r="6" spans="1:8" ht="18" customHeight="1" x14ac:dyDescent="0.2">
      <c r="A6" s="435" t="s">
        <v>383</v>
      </c>
      <c r="B6" s="436"/>
      <c r="C6" s="436"/>
      <c r="D6" s="436"/>
      <c r="E6" s="4"/>
      <c r="F6" s="4"/>
    </row>
    <row r="7" spans="1:8" ht="18.75" customHeight="1" x14ac:dyDescent="0.2">
      <c r="A7" s="31"/>
      <c r="B7" s="353" t="s">
        <v>93</v>
      </c>
      <c r="C7" s="353" t="s">
        <v>94</v>
      </c>
      <c r="D7" s="353" t="s">
        <v>270</v>
      </c>
      <c r="E7" s="4"/>
      <c r="F7" s="452"/>
      <c r="G7" s="452"/>
    </row>
    <row r="8" spans="1:8" ht="9.1999999999999993" customHeight="1" x14ac:dyDescent="0.2">
      <c r="A8" s="93" t="s">
        <v>196</v>
      </c>
      <c r="B8" s="94">
        <v>14539578</v>
      </c>
      <c r="C8" s="94">
        <v>38041430</v>
      </c>
      <c r="D8" s="95">
        <f>(B8/C8)*100</f>
        <v>38.220377099388749</v>
      </c>
      <c r="E8" s="362"/>
      <c r="F8" s="452"/>
      <c r="G8" s="452"/>
      <c r="H8" s="426"/>
    </row>
    <row r="9" spans="1:8" ht="9.1999999999999993" customHeight="1" x14ac:dyDescent="0.2">
      <c r="A9" s="93" t="s">
        <v>197</v>
      </c>
      <c r="B9" s="94">
        <v>9959855</v>
      </c>
      <c r="C9" s="94">
        <v>26059203</v>
      </c>
      <c r="D9" s="95">
        <f t="shared" ref="D9:D62" si="0">(B9/C9)*100</f>
        <v>38.220105964100284</v>
      </c>
      <c r="E9" s="362"/>
      <c r="F9" s="452"/>
      <c r="G9" s="452"/>
      <c r="H9" s="426"/>
    </row>
    <row r="10" spans="1:8" ht="9.1999999999999993" customHeight="1" x14ac:dyDescent="0.2">
      <c r="A10" s="93" t="s">
        <v>198</v>
      </c>
      <c r="B10" s="94">
        <v>4484248</v>
      </c>
      <c r="C10" s="94">
        <v>19317568</v>
      </c>
      <c r="D10" s="95">
        <f t="shared" si="0"/>
        <v>23.213315464969504</v>
      </c>
      <c r="E10" s="362"/>
      <c r="F10" s="452"/>
      <c r="G10" s="452"/>
      <c r="H10" s="426"/>
    </row>
    <row r="11" spans="1:8" ht="9.1999999999999993" customHeight="1" x14ac:dyDescent="0.2">
      <c r="A11" s="93" t="s">
        <v>199</v>
      </c>
      <c r="B11" s="94">
        <v>3553080</v>
      </c>
      <c r="C11" s="94">
        <v>19570261</v>
      </c>
      <c r="D11" s="95">
        <f t="shared" si="0"/>
        <v>18.155506459520392</v>
      </c>
      <c r="E11" s="362"/>
      <c r="F11" s="452"/>
      <c r="G11" s="452"/>
      <c r="H11" s="426"/>
    </row>
    <row r="12" spans="1:8" ht="9.1999999999999993" customHeight="1" x14ac:dyDescent="0.2">
      <c r="A12" s="93" t="s">
        <v>200</v>
      </c>
      <c r="B12" s="94">
        <v>2099195</v>
      </c>
      <c r="C12" s="94">
        <v>12875255</v>
      </c>
      <c r="D12" s="95">
        <f t="shared" si="0"/>
        <v>16.304104268226144</v>
      </c>
      <c r="E12" s="362"/>
      <c r="F12" s="452"/>
      <c r="G12" s="452"/>
      <c r="H12" s="426"/>
    </row>
    <row r="13" spans="1:8" ht="9.1999999999999993" customHeight="1" x14ac:dyDescent="0.2">
      <c r="A13" s="93" t="s">
        <v>201</v>
      </c>
      <c r="B13" s="94">
        <v>1977233</v>
      </c>
      <c r="C13" s="94">
        <v>6553255</v>
      </c>
      <c r="D13" s="95">
        <f t="shared" si="0"/>
        <v>30.171769601518633</v>
      </c>
      <c r="E13" s="362"/>
      <c r="F13" s="452"/>
      <c r="G13" s="452"/>
      <c r="H13" s="426"/>
    </row>
    <row r="14" spans="1:8" ht="9.1999999999999993" customHeight="1" x14ac:dyDescent="0.2">
      <c r="A14" s="93" t="s">
        <v>202</v>
      </c>
      <c r="B14" s="94">
        <v>1642807</v>
      </c>
      <c r="C14" s="94">
        <v>8864590</v>
      </c>
      <c r="D14" s="95">
        <f t="shared" si="0"/>
        <v>18.532238941676944</v>
      </c>
      <c r="E14" s="362"/>
      <c r="F14" s="452"/>
      <c r="G14" s="452"/>
      <c r="H14" s="426"/>
    </row>
    <row r="15" spans="1:8" ht="9.1999999999999993" customHeight="1" x14ac:dyDescent="0.2">
      <c r="A15" s="93" t="s">
        <v>203</v>
      </c>
      <c r="B15" s="94">
        <v>1088145</v>
      </c>
      <c r="C15" s="94">
        <v>5187582</v>
      </c>
      <c r="D15" s="95">
        <f t="shared" si="0"/>
        <v>20.975957584863238</v>
      </c>
      <c r="E15" s="362"/>
      <c r="F15" s="452"/>
      <c r="G15" s="452"/>
      <c r="H15" s="426"/>
    </row>
    <row r="16" spans="1:8" ht="9.1999999999999993" customHeight="1" x14ac:dyDescent="0.2">
      <c r="A16" s="93" t="s">
        <v>204</v>
      </c>
      <c r="B16" s="94">
        <v>979977</v>
      </c>
      <c r="C16" s="94">
        <v>2085538</v>
      </c>
      <c r="D16" s="95">
        <f t="shared" si="0"/>
        <v>46.989170180548136</v>
      </c>
      <c r="E16" s="362"/>
      <c r="F16" s="362"/>
      <c r="H16" s="426"/>
    </row>
    <row r="17" spans="1:8" ht="9.1999999999999993" customHeight="1" x14ac:dyDescent="0.2">
      <c r="A17" s="93" t="s">
        <v>205</v>
      </c>
      <c r="B17" s="94">
        <v>903300</v>
      </c>
      <c r="C17" s="94">
        <v>9919945</v>
      </c>
      <c r="D17" s="95">
        <f t="shared" si="0"/>
        <v>9.105897260519086</v>
      </c>
      <c r="E17" s="362"/>
      <c r="F17" s="362"/>
      <c r="H17" s="426"/>
    </row>
    <row r="18" spans="1:8" ht="9.1999999999999993" customHeight="1" x14ac:dyDescent="0.2">
      <c r="A18" s="93"/>
      <c r="B18" s="93"/>
      <c r="C18" s="93"/>
      <c r="D18" s="95"/>
      <c r="E18" s="362"/>
      <c r="F18" s="362"/>
      <c r="H18" s="426"/>
    </row>
    <row r="19" spans="1:8" ht="9.1999999999999993" customHeight="1" x14ac:dyDescent="0.2">
      <c r="A19" s="93" t="s">
        <v>206</v>
      </c>
      <c r="B19" s="94">
        <v>845420</v>
      </c>
      <c r="C19" s="94">
        <v>9752073</v>
      </c>
      <c r="D19" s="95">
        <f t="shared" si="0"/>
        <v>8.669131168316726</v>
      </c>
      <c r="E19" s="362"/>
      <c r="F19" s="362"/>
      <c r="H19" s="426"/>
    </row>
    <row r="20" spans="1:8" ht="9.1999999999999993" customHeight="1" x14ac:dyDescent="0.2">
      <c r="A20" s="93" t="s">
        <v>207</v>
      </c>
      <c r="B20" s="94">
        <v>807998</v>
      </c>
      <c r="C20" s="94">
        <v>6897012</v>
      </c>
      <c r="D20" s="95">
        <f t="shared" si="0"/>
        <v>11.715189128277578</v>
      </c>
      <c r="E20" s="362"/>
      <c r="F20" s="362"/>
      <c r="H20" s="426"/>
    </row>
    <row r="21" spans="1:8" ht="9.1999999999999993" customHeight="1" x14ac:dyDescent="0.2">
      <c r="A21" s="93" t="s">
        <v>209</v>
      </c>
      <c r="B21" s="94">
        <v>776832</v>
      </c>
      <c r="C21" s="94">
        <v>12763536</v>
      </c>
      <c r="D21" s="95">
        <f t="shared" si="0"/>
        <v>6.0863384566784626</v>
      </c>
      <c r="E21" s="362"/>
      <c r="F21" s="362"/>
      <c r="H21" s="426"/>
    </row>
    <row r="22" spans="1:8" ht="9.1999999999999993" customHeight="1" x14ac:dyDescent="0.2">
      <c r="A22" s="93" t="s">
        <v>208</v>
      </c>
      <c r="B22" s="94">
        <v>752505</v>
      </c>
      <c r="C22" s="94">
        <v>2758931</v>
      </c>
      <c r="D22" s="95">
        <f t="shared" si="0"/>
        <v>27.275238126651232</v>
      </c>
      <c r="E22" s="362"/>
      <c r="F22" s="362"/>
      <c r="H22" s="426"/>
    </row>
    <row r="23" spans="1:8" ht="9.1999999999999993" customHeight="1" x14ac:dyDescent="0.2">
      <c r="A23" s="93" t="s">
        <v>211</v>
      </c>
      <c r="B23" s="94">
        <v>687008</v>
      </c>
      <c r="C23" s="94">
        <v>8185867</v>
      </c>
      <c r="D23" s="95">
        <f t="shared" si="0"/>
        <v>8.3926113141100398</v>
      </c>
      <c r="E23" s="362"/>
      <c r="F23" s="362"/>
    </row>
    <row r="24" spans="1:8" ht="9.1999999999999993" customHeight="1" x14ac:dyDescent="0.2">
      <c r="A24" s="93" t="s">
        <v>210</v>
      </c>
      <c r="B24" s="94">
        <v>673731</v>
      </c>
      <c r="C24" s="94">
        <v>6646144</v>
      </c>
      <c r="D24" s="95">
        <f t="shared" si="0"/>
        <v>10.137171268031508</v>
      </c>
      <c r="E24" s="362"/>
      <c r="F24" s="362"/>
    </row>
    <row r="25" spans="1:8" ht="9.1999999999999993" customHeight="1" x14ac:dyDescent="0.2">
      <c r="A25" s="93" t="s">
        <v>212</v>
      </c>
      <c r="B25" s="94">
        <v>510514</v>
      </c>
      <c r="C25" s="94">
        <v>3590347</v>
      </c>
      <c r="D25" s="95">
        <f t="shared" si="0"/>
        <v>14.219071304249981</v>
      </c>
      <c r="E25" s="362"/>
      <c r="F25" s="362"/>
    </row>
    <row r="26" spans="1:8" ht="9.1999999999999993" customHeight="1" x14ac:dyDescent="0.2">
      <c r="A26" s="93" t="s">
        <v>213</v>
      </c>
      <c r="B26" s="94">
        <v>510448</v>
      </c>
      <c r="C26" s="94">
        <v>5884563</v>
      </c>
      <c r="D26" s="95">
        <f t="shared" si="0"/>
        <v>8.6743569573475554</v>
      </c>
      <c r="E26" s="362"/>
      <c r="F26" s="362"/>
    </row>
    <row r="27" spans="1:8" ht="9.1999999999999993" customHeight="1" x14ac:dyDescent="0.2">
      <c r="A27" s="93" t="s">
        <v>214</v>
      </c>
      <c r="B27" s="94">
        <v>473115</v>
      </c>
      <c r="C27" s="94">
        <v>3899353</v>
      </c>
      <c r="D27" s="95">
        <f t="shared" si="0"/>
        <v>12.133166707399919</v>
      </c>
      <c r="E27" s="362"/>
      <c r="F27" s="362"/>
    </row>
    <row r="28" spans="1:8" ht="9.1999999999999993" customHeight="1" x14ac:dyDescent="0.2">
      <c r="A28" s="93" t="s">
        <v>215</v>
      </c>
      <c r="B28" s="94">
        <v>452141</v>
      </c>
      <c r="C28" s="94">
        <v>9883360</v>
      </c>
      <c r="D28" s="95">
        <f t="shared" si="0"/>
        <v>4.5747701186640981</v>
      </c>
      <c r="E28" s="362"/>
      <c r="F28" s="362"/>
    </row>
    <row r="29" spans="1:8" ht="9.1999999999999993" customHeight="1" x14ac:dyDescent="0.2">
      <c r="A29" s="93"/>
      <c r="B29" s="93"/>
      <c r="C29" s="93"/>
      <c r="D29" s="95"/>
      <c r="E29" s="362"/>
      <c r="F29" s="362"/>
    </row>
    <row r="30" spans="1:8" ht="9.1999999999999993" customHeight="1" x14ac:dyDescent="0.2">
      <c r="A30" s="93" t="s">
        <v>216</v>
      </c>
      <c r="B30" s="94">
        <v>408748</v>
      </c>
      <c r="C30" s="94">
        <v>6537334</v>
      </c>
      <c r="D30" s="95">
        <f t="shared" si="0"/>
        <v>6.2525182283787242</v>
      </c>
      <c r="E30" s="362"/>
      <c r="F30" s="362"/>
    </row>
    <row r="31" spans="1:8" ht="9.1999999999999993" customHeight="1" x14ac:dyDescent="0.2">
      <c r="A31" s="93" t="s">
        <v>217</v>
      </c>
      <c r="B31" s="94">
        <v>379248</v>
      </c>
      <c r="C31" s="94">
        <v>2855287</v>
      </c>
      <c r="D31" s="95">
        <f t="shared" si="0"/>
        <v>13.28230752285147</v>
      </c>
      <c r="E31" s="362"/>
      <c r="F31" s="362"/>
    </row>
    <row r="32" spans="1:8" ht="9.1999999999999993" customHeight="1" x14ac:dyDescent="0.2">
      <c r="A32" s="93" t="s">
        <v>218</v>
      </c>
      <c r="B32" s="94">
        <v>371000</v>
      </c>
      <c r="C32" s="94">
        <v>11544225</v>
      </c>
      <c r="D32" s="95">
        <f t="shared" si="0"/>
        <v>3.2137280761592919</v>
      </c>
      <c r="E32" s="362"/>
      <c r="F32" s="362"/>
    </row>
    <row r="33" spans="1:6" ht="9.1999999999999993" customHeight="1" x14ac:dyDescent="0.2">
      <c r="A33" s="93" t="s">
        <v>220</v>
      </c>
      <c r="B33" s="94">
        <v>356077</v>
      </c>
      <c r="C33" s="94">
        <v>3814820</v>
      </c>
      <c r="D33" s="95">
        <f t="shared" si="0"/>
        <v>9.3340445945024921</v>
      </c>
      <c r="E33" s="362"/>
      <c r="F33" s="362"/>
    </row>
    <row r="34" spans="1:6" ht="9.1999999999999993" customHeight="1" x14ac:dyDescent="0.2">
      <c r="A34" s="93" t="s">
        <v>219</v>
      </c>
      <c r="B34" s="94">
        <v>353159</v>
      </c>
      <c r="C34" s="94">
        <v>5726398</v>
      </c>
      <c r="D34" s="95">
        <f t="shared" si="0"/>
        <v>6.1672101729568922</v>
      </c>
      <c r="E34" s="362"/>
      <c r="F34" s="362"/>
    </row>
    <row r="35" spans="1:6" ht="9.1999999999999993" customHeight="1" x14ac:dyDescent="0.2">
      <c r="A35" s="93" t="s">
        <v>221</v>
      </c>
      <c r="B35" s="94">
        <v>315309</v>
      </c>
      <c r="C35" s="94">
        <v>2885905</v>
      </c>
      <c r="D35" s="95">
        <f t="shared" si="0"/>
        <v>10.925827426751747</v>
      </c>
      <c r="E35" s="362"/>
      <c r="F35" s="362"/>
    </row>
    <row r="36" spans="1:6" ht="9.1999999999999993" customHeight="1" x14ac:dyDescent="0.2">
      <c r="A36" s="93" t="s">
        <v>222</v>
      </c>
      <c r="B36" s="94">
        <v>306710</v>
      </c>
      <c r="C36" s="94">
        <v>6456243</v>
      </c>
      <c r="D36" s="95">
        <f t="shared" si="0"/>
        <v>4.7505956637629652</v>
      </c>
      <c r="E36" s="362"/>
      <c r="F36" s="362"/>
    </row>
    <row r="37" spans="1:6" ht="9.1999999999999993" customHeight="1" x14ac:dyDescent="0.2">
      <c r="A37" s="93" t="s">
        <v>223</v>
      </c>
      <c r="B37" s="94">
        <v>262730</v>
      </c>
      <c r="C37" s="94">
        <v>5379139</v>
      </c>
      <c r="D37" s="95">
        <f t="shared" si="0"/>
        <v>4.8842389088662701</v>
      </c>
      <c r="E37" s="362"/>
      <c r="F37" s="362"/>
    </row>
    <row r="38" spans="1:6" ht="9.1999999999999993" customHeight="1" x14ac:dyDescent="0.2">
      <c r="A38" s="93" t="s">
        <v>224</v>
      </c>
      <c r="B38" s="94">
        <v>247336</v>
      </c>
      <c r="C38" s="94">
        <v>4723723</v>
      </c>
      <c r="D38" s="95">
        <f t="shared" si="0"/>
        <v>5.2360394544726692</v>
      </c>
      <c r="E38" s="362"/>
      <c r="F38" s="362"/>
    </row>
    <row r="39" spans="1:6" ht="9.1999999999999993" customHeight="1" x14ac:dyDescent="0.2">
      <c r="A39" s="93" t="s">
        <v>225</v>
      </c>
      <c r="B39" s="94">
        <v>217948</v>
      </c>
      <c r="C39" s="94">
        <v>6021988</v>
      </c>
      <c r="D39" s="95">
        <f t="shared" si="0"/>
        <v>3.619203492268666</v>
      </c>
      <c r="E39" s="362"/>
      <c r="F39" s="362"/>
    </row>
    <row r="40" spans="1:6" ht="9.1999999999999993" customHeight="1" x14ac:dyDescent="0.2">
      <c r="A40" s="93"/>
      <c r="B40" s="93"/>
      <c r="C40" s="93"/>
      <c r="D40" s="95"/>
      <c r="E40" s="362"/>
      <c r="F40" s="362"/>
    </row>
    <row r="41" spans="1:6" ht="9.1999999999999993" customHeight="1" x14ac:dyDescent="0.2">
      <c r="A41" s="93" t="s">
        <v>226</v>
      </c>
      <c r="B41" s="94">
        <v>207131</v>
      </c>
      <c r="C41" s="94">
        <v>4601893</v>
      </c>
      <c r="D41" s="95">
        <f t="shared" si="0"/>
        <v>4.5009955685627636</v>
      </c>
      <c r="E41" s="362"/>
      <c r="F41" s="362"/>
    </row>
    <row r="42" spans="1:6" ht="9.1999999999999993" customHeight="1" x14ac:dyDescent="0.2">
      <c r="A42" s="93" t="s">
        <v>228</v>
      </c>
      <c r="B42" s="94">
        <v>197146</v>
      </c>
      <c r="C42" s="94">
        <v>2949131</v>
      </c>
      <c r="D42" s="95">
        <f t="shared" si="0"/>
        <v>6.6848844625755852</v>
      </c>
      <c r="E42" s="362"/>
      <c r="F42" s="362"/>
    </row>
    <row r="43" spans="1:6" ht="9.1999999999999993" customHeight="1" x14ac:dyDescent="0.2">
      <c r="A43" s="93" t="s">
        <v>227</v>
      </c>
      <c r="B43" s="94">
        <v>185188</v>
      </c>
      <c r="C43" s="94">
        <v>4822023</v>
      </c>
      <c r="D43" s="95">
        <f t="shared" si="0"/>
        <v>3.8404628099036442</v>
      </c>
      <c r="E43" s="362"/>
      <c r="F43" s="362"/>
    </row>
    <row r="44" spans="1:6" ht="9.1999999999999993" customHeight="1" x14ac:dyDescent="0.2">
      <c r="A44" s="93" t="s">
        <v>229</v>
      </c>
      <c r="B44" s="94">
        <v>183924</v>
      </c>
      <c r="C44" s="94">
        <v>1595728</v>
      </c>
      <c r="D44" s="95">
        <f t="shared" si="0"/>
        <v>11.526024485375954</v>
      </c>
      <c r="E44" s="362"/>
      <c r="F44" s="362"/>
    </row>
    <row r="45" spans="1:6" ht="9.1999999999999993" customHeight="1" x14ac:dyDescent="0.2">
      <c r="A45" s="93" t="s">
        <v>230</v>
      </c>
      <c r="B45" s="94">
        <v>178793</v>
      </c>
      <c r="C45" s="94">
        <v>1855525</v>
      </c>
      <c r="D45" s="95">
        <f t="shared" si="0"/>
        <v>9.6357095700677693</v>
      </c>
      <c r="E45" s="362"/>
      <c r="F45" s="362"/>
    </row>
    <row r="46" spans="1:6" ht="9.1999999999999993" customHeight="1" x14ac:dyDescent="0.2">
      <c r="A46" s="93" t="s">
        <v>231</v>
      </c>
      <c r="B46" s="94">
        <v>160566</v>
      </c>
      <c r="C46" s="94">
        <v>3074186</v>
      </c>
      <c r="D46" s="95">
        <f t="shared" si="0"/>
        <v>5.2230411562605514</v>
      </c>
      <c r="E46" s="362"/>
      <c r="F46" s="362"/>
    </row>
    <row r="47" spans="1:6" ht="9.1999999999999993" customHeight="1" x14ac:dyDescent="0.2">
      <c r="A47" s="93" t="s">
        <v>232</v>
      </c>
      <c r="B47" s="94">
        <v>138867</v>
      </c>
      <c r="C47" s="94">
        <v>1050292</v>
      </c>
      <c r="D47" s="95">
        <f t="shared" si="0"/>
        <v>13.221751665251189</v>
      </c>
      <c r="E47" s="362"/>
      <c r="F47" s="362"/>
    </row>
    <row r="48" spans="1:6" ht="9.1999999999999993" customHeight="1" x14ac:dyDescent="0.2">
      <c r="A48" s="93" t="s">
        <v>233</v>
      </c>
      <c r="B48" s="94">
        <v>133726</v>
      </c>
      <c r="C48" s="94">
        <v>4380415</v>
      </c>
      <c r="D48" s="95">
        <f t="shared" si="0"/>
        <v>3.0528157720216007</v>
      </c>
      <c r="E48" s="362"/>
      <c r="F48" s="362"/>
    </row>
    <row r="49" spans="1:6" ht="9.1999999999999993" customHeight="1" x14ac:dyDescent="0.2">
      <c r="A49" s="93" t="s">
        <v>234</v>
      </c>
      <c r="B49" s="94">
        <v>131269</v>
      </c>
      <c r="C49" s="94">
        <v>1392313</v>
      </c>
      <c r="D49" s="95">
        <f t="shared" si="0"/>
        <v>9.4281242795262266</v>
      </c>
      <c r="E49" s="362"/>
      <c r="F49" s="362"/>
    </row>
    <row r="50" spans="1:6" ht="9.1999999999999993" customHeight="1" x14ac:dyDescent="0.2">
      <c r="A50" s="93" t="s">
        <v>236</v>
      </c>
      <c r="B50" s="94">
        <v>78597</v>
      </c>
      <c r="C50" s="94">
        <v>917092</v>
      </c>
      <c r="D50" s="95">
        <f t="shared" si="0"/>
        <v>8.5702415897205508</v>
      </c>
      <c r="E50" s="362"/>
      <c r="F50" s="362"/>
    </row>
    <row r="51" spans="1:6" ht="9.1999999999999993" customHeight="1" x14ac:dyDescent="0.2">
      <c r="A51" s="94"/>
      <c r="B51" s="93"/>
      <c r="C51" s="93"/>
      <c r="D51" s="94"/>
      <c r="E51" s="362"/>
      <c r="F51" s="362"/>
    </row>
    <row r="52" spans="1:6" ht="9.1999999999999993" customHeight="1" x14ac:dyDescent="0.2">
      <c r="A52" s="93" t="s">
        <v>235</v>
      </c>
      <c r="B52" s="94">
        <v>76139</v>
      </c>
      <c r="C52" s="94">
        <v>2984926</v>
      </c>
      <c r="D52" s="95">
        <f t="shared" si="0"/>
        <v>2.5507835035106394</v>
      </c>
      <c r="E52" s="362"/>
      <c r="F52" s="362"/>
    </row>
    <row r="53" spans="1:6" ht="9.1999999999999993" customHeight="1" x14ac:dyDescent="0.2">
      <c r="A53" s="93" t="s">
        <v>237</v>
      </c>
      <c r="B53" s="94">
        <v>63098</v>
      </c>
      <c r="C53" s="94">
        <v>632323</v>
      </c>
      <c r="D53" s="95">
        <f t="shared" si="0"/>
        <v>9.9787608548162883</v>
      </c>
      <c r="E53" s="362"/>
      <c r="F53" s="362"/>
    </row>
    <row r="54" spans="1:6" ht="9.1999999999999993" customHeight="1" x14ac:dyDescent="0.2">
      <c r="A54" s="93" t="s">
        <v>238</v>
      </c>
      <c r="B54" s="94">
        <v>54253</v>
      </c>
      <c r="C54" s="94">
        <v>576412</v>
      </c>
      <c r="D54" s="95">
        <f t="shared" si="0"/>
        <v>9.4121912798484413</v>
      </c>
      <c r="E54" s="362"/>
      <c r="F54" s="362"/>
    </row>
    <row r="55" spans="1:6" ht="9.1999999999999993" customHeight="1" x14ac:dyDescent="0.2">
      <c r="A55" s="93" t="s">
        <v>239</v>
      </c>
      <c r="B55" s="94">
        <v>43659</v>
      </c>
      <c r="C55" s="94">
        <v>731449</v>
      </c>
      <c r="D55" s="95">
        <f t="shared" si="0"/>
        <v>5.9688371984923076</v>
      </c>
      <c r="E55" s="362"/>
      <c r="F55" s="362"/>
    </row>
    <row r="56" spans="1:6" ht="9.1999999999999993" customHeight="1" x14ac:dyDescent="0.2">
      <c r="A56" s="93" t="s">
        <v>240</v>
      </c>
      <c r="B56" s="94">
        <v>40132</v>
      </c>
      <c r="C56" s="94">
        <v>1320718</v>
      </c>
      <c r="D56" s="95">
        <f t="shared" si="0"/>
        <v>3.0386501887609616</v>
      </c>
      <c r="E56" s="362"/>
      <c r="F56" s="362"/>
    </row>
    <row r="57" spans="1:6" ht="9.1999999999999993" customHeight="1" x14ac:dyDescent="0.2">
      <c r="A57" s="93" t="s">
        <v>241</v>
      </c>
      <c r="B57" s="94">
        <v>30279</v>
      </c>
      <c r="C57" s="94">
        <v>1005141</v>
      </c>
      <c r="D57" s="95">
        <f t="shared" si="0"/>
        <v>3.012413183821971</v>
      </c>
      <c r="E57" s="362"/>
      <c r="F57" s="362"/>
    </row>
    <row r="58" spans="1:6" ht="9.1999999999999993" customHeight="1" x14ac:dyDescent="0.2">
      <c r="A58" s="93" t="s">
        <v>242</v>
      </c>
      <c r="B58" s="94">
        <v>23764</v>
      </c>
      <c r="C58" s="94">
        <v>1855413</v>
      </c>
      <c r="D58" s="95">
        <f t="shared" si="0"/>
        <v>1.2807930094270117</v>
      </c>
      <c r="E58" s="362"/>
      <c r="F58" s="362"/>
    </row>
    <row r="59" spans="1:6" ht="9.1999999999999993" customHeight="1" x14ac:dyDescent="0.2">
      <c r="A59" s="93" t="s">
        <v>243</v>
      </c>
      <c r="B59" s="94">
        <v>23402</v>
      </c>
      <c r="C59" s="94">
        <v>833354</v>
      </c>
      <c r="D59" s="95">
        <f t="shared" si="0"/>
        <v>2.8081703573751371</v>
      </c>
      <c r="E59" s="4"/>
      <c r="F59" s="4"/>
    </row>
    <row r="60" spans="1:6" ht="9.1999999999999993" customHeight="1" x14ac:dyDescent="0.2">
      <c r="A60" s="93" t="s">
        <v>244</v>
      </c>
      <c r="B60" s="94">
        <v>20034</v>
      </c>
      <c r="C60" s="94">
        <v>1329192</v>
      </c>
      <c r="D60" s="95">
        <f t="shared" si="0"/>
        <v>1.5072314609176103</v>
      </c>
      <c r="E60" s="4"/>
      <c r="F60" s="4"/>
    </row>
    <row r="61" spans="1:6" ht="9.1999999999999993" customHeight="1" x14ac:dyDescent="0.2">
      <c r="A61" s="93" t="s">
        <v>245</v>
      </c>
      <c r="B61" s="94">
        <v>16459</v>
      </c>
      <c r="C61" s="94">
        <v>699628</v>
      </c>
      <c r="D61" s="95">
        <f t="shared" si="0"/>
        <v>2.3525359190884298</v>
      </c>
      <c r="F61" s="4"/>
    </row>
    <row r="62" spans="1:6" ht="9.1999999999999993" customHeight="1" thickBot="1" x14ac:dyDescent="0.25">
      <c r="A62" s="96" t="s">
        <v>246</v>
      </c>
      <c r="B62" s="94">
        <v>10662</v>
      </c>
      <c r="C62" s="94">
        <v>626011</v>
      </c>
      <c r="D62" s="97">
        <f t="shared" si="0"/>
        <v>1.7031649603601213</v>
      </c>
      <c r="F62" s="4"/>
    </row>
    <row r="63" spans="1:6" ht="9.1999999999999993" customHeight="1" x14ac:dyDescent="0.2">
      <c r="A63" s="98" t="s">
        <v>0</v>
      </c>
      <c r="B63" s="99">
        <v>52932483</v>
      </c>
      <c r="C63" s="99">
        <v>313914040</v>
      </c>
      <c r="D63" s="100">
        <f>(B63/C63)*100</f>
        <v>16.862094795122896</v>
      </c>
      <c r="F63" s="4"/>
    </row>
    <row r="64" spans="1:6" ht="21.75" customHeight="1" x14ac:dyDescent="0.2">
      <c r="A64" s="453" t="s">
        <v>455</v>
      </c>
      <c r="B64" s="492"/>
      <c r="C64" s="492"/>
      <c r="D64" s="492"/>
      <c r="F64" s="4"/>
    </row>
    <row r="65" spans="1:6" ht="18" customHeight="1" x14ac:dyDescent="0.2">
      <c r="A65" s="432"/>
      <c r="B65" s="432"/>
      <c r="C65" s="432"/>
      <c r="D65" s="432"/>
      <c r="F65" s="4"/>
    </row>
    <row r="66" spans="1:6" ht="9.1999999999999993" customHeight="1" x14ac:dyDescent="0.2">
      <c r="F66" s="4"/>
    </row>
    <row r="67" spans="1:6" ht="9.1999999999999993" customHeight="1" x14ac:dyDescent="0.2">
      <c r="F67" s="4"/>
    </row>
    <row r="68" spans="1:6" ht="9.1999999999999993" customHeight="1" x14ac:dyDescent="0.2">
      <c r="F68" s="4"/>
    </row>
    <row r="69" spans="1:6" ht="9.1999999999999993" customHeight="1" x14ac:dyDescent="0.2">
      <c r="F69" s="4"/>
    </row>
    <row r="70" spans="1:6" ht="9.1999999999999993" customHeight="1" x14ac:dyDescent="0.2">
      <c r="F70" s="4"/>
    </row>
    <row r="71" spans="1:6" ht="9.1999999999999993" customHeight="1" x14ac:dyDescent="0.2">
      <c r="F71" s="4"/>
    </row>
    <row r="72" spans="1:6" ht="9.1999999999999993" customHeight="1" x14ac:dyDescent="0.2"/>
    <row r="73" spans="1:6" ht="9.1999999999999993" customHeight="1" x14ac:dyDescent="0.2"/>
  </sheetData>
  <mergeCells count="9">
    <mergeCell ref="F7:G15"/>
    <mergeCell ref="A64:D64"/>
    <mergeCell ref="A65:D65"/>
    <mergeCell ref="A1:D1"/>
    <mergeCell ref="A2:D2"/>
    <mergeCell ref="A3:D3"/>
    <mergeCell ref="A4:D4"/>
    <mergeCell ref="A5:D5"/>
    <mergeCell ref="A6:D6"/>
  </mergeCells>
  <pageMargins left="1.05" right="1.05" top="0.5" bottom="0.25" header="0" footer="0"/>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view="pageLayout" zoomScale="175" zoomScaleNormal="100" zoomScalePageLayoutView="175" workbookViewId="0">
      <selection sqref="A1:E1"/>
    </sheetView>
  </sheetViews>
  <sheetFormatPr defaultRowHeight="12.75" x14ac:dyDescent="0.2"/>
  <cols>
    <col min="1" max="1" width="11.28515625" customWidth="1"/>
    <col min="2" max="2" width="10.85546875" customWidth="1"/>
    <col min="3" max="3" width="11" customWidth="1"/>
    <col min="4" max="4" width="10.85546875" customWidth="1"/>
    <col min="5" max="5" width="10.7109375" customWidth="1"/>
  </cols>
  <sheetData>
    <row r="1" spans="1:8" ht="10.5" customHeight="1" x14ac:dyDescent="0.2">
      <c r="A1" s="443" t="s">
        <v>272</v>
      </c>
      <c r="B1" s="443"/>
      <c r="C1" s="443"/>
      <c r="D1" s="443"/>
      <c r="E1" s="443"/>
    </row>
    <row r="2" spans="1:8" ht="21.75" customHeight="1" x14ac:dyDescent="0.2">
      <c r="A2" s="433" t="s">
        <v>390</v>
      </c>
      <c r="B2" s="433"/>
      <c r="C2" s="433"/>
      <c r="D2" s="433"/>
      <c r="E2" s="433"/>
    </row>
    <row r="3" spans="1:8" ht="36" customHeight="1" x14ac:dyDescent="0.2">
      <c r="A3" s="499" t="s">
        <v>391</v>
      </c>
      <c r="B3" s="499"/>
      <c r="C3" s="499"/>
      <c r="D3" s="499"/>
      <c r="E3" s="499"/>
    </row>
    <row r="4" spans="1:8" ht="7.5" customHeight="1" x14ac:dyDescent="0.2">
      <c r="A4" s="494"/>
      <c r="B4" s="494"/>
      <c r="C4" s="494"/>
      <c r="D4" s="494"/>
      <c r="E4" s="494"/>
    </row>
    <row r="5" spans="1:8" ht="9" customHeight="1" x14ac:dyDescent="0.2">
      <c r="A5" s="449" t="s">
        <v>389</v>
      </c>
      <c r="B5" s="449"/>
      <c r="C5" s="449"/>
      <c r="D5" s="449"/>
      <c r="E5" s="449"/>
    </row>
    <row r="6" spans="1:8" ht="18" customHeight="1" x14ac:dyDescent="0.2">
      <c r="A6" s="435" t="s">
        <v>392</v>
      </c>
      <c r="B6" s="436"/>
      <c r="C6" s="436"/>
      <c r="D6" s="436"/>
      <c r="E6" s="436"/>
    </row>
    <row r="7" spans="1:8" ht="18" customHeight="1" x14ac:dyDescent="0.2">
      <c r="A7" s="31"/>
      <c r="B7" s="353">
        <v>2012</v>
      </c>
      <c r="C7" s="353">
        <v>2000</v>
      </c>
      <c r="D7" s="356" t="s">
        <v>393</v>
      </c>
      <c r="E7" s="356" t="s">
        <v>394</v>
      </c>
      <c r="F7" s="425"/>
      <c r="G7" s="425"/>
      <c r="H7" s="425"/>
    </row>
    <row r="8" spans="1:8" ht="9.1999999999999993" customHeight="1" x14ac:dyDescent="0.2">
      <c r="A8" s="93" t="s">
        <v>196</v>
      </c>
      <c r="B8" s="94">
        <v>14539578</v>
      </c>
      <c r="C8" s="407">
        <v>10928470</v>
      </c>
      <c r="D8" s="408">
        <f>B8-C8</f>
        <v>3611108</v>
      </c>
      <c r="E8" s="409">
        <f>(D8/C8)*100</f>
        <v>33.043124975408269</v>
      </c>
      <c r="F8" s="425"/>
      <c r="G8" s="495"/>
      <c r="H8" s="495"/>
    </row>
    <row r="9" spans="1:8" ht="9.1999999999999993" customHeight="1" x14ac:dyDescent="0.2">
      <c r="A9" s="93" t="s">
        <v>197</v>
      </c>
      <c r="B9" s="94">
        <v>9959855</v>
      </c>
      <c r="C9" s="407">
        <v>6653338</v>
      </c>
      <c r="D9" s="408">
        <f t="shared" ref="D9:D17" si="0">B9-C9</f>
        <v>3306517</v>
      </c>
      <c r="E9" s="409">
        <f t="shared" ref="E9:E63" si="1">(D9/C9)*100</f>
        <v>49.697114440901693</v>
      </c>
      <c r="F9" s="425"/>
      <c r="G9" s="495"/>
      <c r="H9" s="495"/>
    </row>
    <row r="10" spans="1:8" ht="9.1999999999999993" customHeight="1" x14ac:dyDescent="0.2">
      <c r="A10" s="93" t="s">
        <v>198</v>
      </c>
      <c r="B10" s="94">
        <v>4484248</v>
      </c>
      <c r="C10" s="407">
        <v>2673654</v>
      </c>
      <c r="D10" s="408">
        <f t="shared" si="0"/>
        <v>1810594</v>
      </c>
      <c r="E10" s="409">
        <f t="shared" si="1"/>
        <v>67.719832109914009</v>
      </c>
      <c r="F10" s="425"/>
      <c r="G10" s="495"/>
      <c r="H10" s="495"/>
    </row>
    <row r="11" spans="1:8" ht="9.1999999999999993" customHeight="1" x14ac:dyDescent="0.2">
      <c r="A11" s="93" t="s">
        <v>199</v>
      </c>
      <c r="B11" s="94">
        <v>3553080</v>
      </c>
      <c r="C11" s="407">
        <v>2854991</v>
      </c>
      <c r="D11" s="408">
        <f t="shared" si="0"/>
        <v>698089</v>
      </c>
      <c r="E11" s="409">
        <f t="shared" si="1"/>
        <v>24.451530670324352</v>
      </c>
      <c r="F11" s="425"/>
      <c r="G11" s="495"/>
      <c r="H11" s="495"/>
    </row>
    <row r="12" spans="1:8" ht="9.1999999999999993" customHeight="1" x14ac:dyDescent="0.2">
      <c r="A12" s="93" t="s">
        <v>200</v>
      </c>
      <c r="B12" s="94">
        <v>2099195</v>
      </c>
      <c r="C12" s="407">
        <v>1527145</v>
      </c>
      <c r="D12" s="408">
        <f t="shared" si="0"/>
        <v>572050</v>
      </c>
      <c r="E12" s="409">
        <f t="shared" si="1"/>
        <v>37.458787475976415</v>
      </c>
      <c r="F12" s="425"/>
      <c r="G12" s="495"/>
      <c r="H12" s="495"/>
    </row>
    <row r="13" spans="1:8" ht="9.1999999999999993" customHeight="1" x14ac:dyDescent="0.2">
      <c r="A13" s="93" t="s">
        <v>201</v>
      </c>
      <c r="B13" s="94">
        <v>1977233</v>
      </c>
      <c r="C13" s="407">
        <v>1292152</v>
      </c>
      <c r="D13" s="408">
        <f t="shared" si="0"/>
        <v>685081</v>
      </c>
      <c r="E13" s="409">
        <f t="shared" si="1"/>
        <v>53.018607717977453</v>
      </c>
      <c r="F13" s="425"/>
      <c r="G13" s="495"/>
      <c r="H13" s="495"/>
    </row>
    <row r="14" spans="1:8" ht="9.1999999999999993" customHeight="1" x14ac:dyDescent="0.2">
      <c r="A14" s="93" t="s">
        <v>202</v>
      </c>
      <c r="B14" s="94">
        <v>1642807</v>
      </c>
      <c r="C14" s="407">
        <v>1117604</v>
      </c>
      <c r="D14" s="408">
        <f t="shared" si="0"/>
        <v>525203</v>
      </c>
      <c r="E14" s="409">
        <f t="shared" si="1"/>
        <v>46.993657860923904</v>
      </c>
      <c r="F14" s="425"/>
      <c r="G14" s="495"/>
      <c r="H14" s="495"/>
    </row>
    <row r="15" spans="1:8" ht="9.1999999999999993" customHeight="1" x14ac:dyDescent="0.2">
      <c r="A15" s="93" t="s">
        <v>203</v>
      </c>
      <c r="B15" s="94">
        <v>1088145</v>
      </c>
      <c r="C15" s="407">
        <v>735769</v>
      </c>
      <c r="D15" s="408">
        <f>B15-C15</f>
        <v>352376</v>
      </c>
      <c r="E15" s="409">
        <f t="shared" si="1"/>
        <v>47.892205298130257</v>
      </c>
      <c r="F15" s="425"/>
      <c r="G15" s="425"/>
      <c r="H15" s="425"/>
    </row>
    <row r="16" spans="1:8" ht="9.1999999999999993" customHeight="1" x14ac:dyDescent="0.2">
      <c r="A16" s="93" t="s">
        <v>204</v>
      </c>
      <c r="B16" s="94">
        <v>979977</v>
      </c>
      <c r="C16" s="407">
        <v>759343</v>
      </c>
      <c r="D16" s="408">
        <f t="shared" si="0"/>
        <v>220634</v>
      </c>
      <c r="E16" s="409">
        <f t="shared" si="1"/>
        <v>29.055907541124366</v>
      </c>
      <c r="F16" s="425"/>
      <c r="G16" s="425"/>
      <c r="H16" s="425"/>
    </row>
    <row r="17" spans="1:8" ht="9.1999999999999993" customHeight="1" x14ac:dyDescent="0.2">
      <c r="A17" s="93" t="s">
        <v>205</v>
      </c>
      <c r="B17" s="94">
        <v>903300</v>
      </c>
      <c r="C17" s="407">
        <v>434375</v>
      </c>
      <c r="D17" s="408">
        <f t="shared" si="0"/>
        <v>468925</v>
      </c>
      <c r="E17" s="409">
        <f t="shared" si="1"/>
        <v>107.95395683453238</v>
      </c>
      <c r="F17" s="425"/>
      <c r="G17" s="425"/>
      <c r="H17" s="425"/>
    </row>
    <row r="18" spans="1:8" ht="9.1999999999999993" customHeight="1" x14ac:dyDescent="0.2">
      <c r="A18" s="93"/>
      <c r="B18" s="93"/>
      <c r="C18" s="407"/>
      <c r="D18" s="408"/>
      <c r="E18" s="409"/>
      <c r="F18" s="425"/>
      <c r="G18" s="425"/>
      <c r="H18" s="425"/>
    </row>
    <row r="19" spans="1:8" ht="9.1999999999999993" customHeight="1" x14ac:dyDescent="0.2">
      <c r="A19" s="93" t="s">
        <v>206</v>
      </c>
      <c r="B19" s="94">
        <v>845420</v>
      </c>
      <c r="C19" s="407">
        <v>377084</v>
      </c>
      <c r="D19" s="408">
        <f>B19-C19</f>
        <v>468336</v>
      </c>
      <c r="E19" s="409">
        <f t="shared" si="1"/>
        <v>124.19938263092574</v>
      </c>
      <c r="F19" s="425"/>
      <c r="G19" s="425"/>
      <c r="H19" s="425"/>
    </row>
    <row r="20" spans="1:8" ht="9.1999999999999993" customHeight="1" x14ac:dyDescent="0.2">
      <c r="A20" s="93" t="s">
        <v>207</v>
      </c>
      <c r="B20" s="94">
        <v>807998</v>
      </c>
      <c r="C20" s="407">
        <v>444718</v>
      </c>
      <c r="D20" s="408">
        <f t="shared" ref="D20:D28" si="2">B20-C20</f>
        <v>363280</v>
      </c>
      <c r="E20" s="409">
        <f t="shared" si="1"/>
        <v>81.687721207596724</v>
      </c>
      <c r="F20" s="425"/>
      <c r="G20" s="425"/>
      <c r="H20" s="425"/>
    </row>
    <row r="21" spans="1:8" ht="9.1999999999999993" customHeight="1" x14ac:dyDescent="0.2">
      <c r="A21" s="93" t="s">
        <v>209</v>
      </c>
      <c r="B21" s="94">
        <v>776832</v>
      </c>
      <c r="C21" s="407">
        <v>399736</v>
      </c>
      <c r="D21" s="408">
        <f t="shared" si="2"/>
        <v>377096</v>
      </c>
      <c r="E21" s="409">
        <f t="shared" si="1"/>
        <v>94.336261932875701</v>
      </c>
      <c r="F21" s="425"/>
      <c r="G21" s="425"/>
      <c r="H21" s="425"/>
    </row>
    <row r="22" spans="1:8" ht="9.1999999999999993" customHeight="1" x14ac:dyDescent="0.2">
      <c r="A22" s="93" t="s">
        <v>208</v>
      </c>
      <c r="B22" s="94">
        <v>752505</v>
      </c>
      <c r="C22" s="407">
        <v>393397</v>
      </c>
      <c r="D22" s="408">
        <f t="shared" si="2"/>
        <v>359108</v>
      </c>
      <c r="E22" s="409">
        <f t="shared" si="1"/>
        <v>91.283868458580002</v>
      </c>
      <c r="F22" s="425"/>
      <c r="G22" s="425"/>
      <c r="H22" s="425"/>
    </row>
    <row r="23" spans="1:8" ht="9.1999999999999993" customHeight="1" x14ac:dyDescent="0.2">
      <c r="A23" s="93" t="s">
        <v>211</v>
      </c>
      <c r="B23" s="94">
        <v>687008</v>
      </c>
      <c r="C23" s="407">
        <v>333482</v>
      </c>
      <c r="D23" s="408">
        <f t="shared" si="2"/>
        <v>353526</v>
      </c>
      <c r="E23" s="409">
        <f t="shared" si="1"/>
        <v>106.01051930838845</v>
      </c>
      <c r="F23" s="425"/>
      <c r="G23" s="425"/>
      <c r="H23" s="425"/>
    </row>
    <row r="24" spans="1:8" ht="9.1999999999999993" customHeight="1" x14ac:dyDescent="0.2">
      <c r="A24" s="93" t="s">
        <v>210</v>
      </c>
      <c r="B24" s="94">
        <v>673731</v>
      </c>
      <c r="C24" s="407">
        <v>428530</v>
      </c>
      <c r="D24" s="408">
        <f t="shared" si="2"/>
        <v>245201</v>
      </c>
      <c r="E24" s="409">
        <f t="shared" si="1"/>
        <v>57.219097846125123</v>
      </c>
      <c r="F24" s="425"/>
      <c r="G24" s="425"/>
      <c r="H24" s="425"/>
    </row>
    <row r="25" spans="1:8" ht="9.1999999999999993" customHeight="1" x14ac:dyDescent="0.2">
      <c r="A25" s="93" t="s">
        <v>212</v>
      </c>
      <c r="B25" s="94">
        <v>510514</v>
      </c>
      <c r="C25" s="407">
        <v>319463</v>
      </c>
      <c r="D25" s="408">
        <f t="shared" si="2"/>
        <v>191051</v>
      </c>
      <c r="E25" s="409">
        <f t="shared" si="1"/>
        <v>59.803795744734131</v>
      </c>
      <c r="F25" s="425"/>
      <c r="G25" s="425"/>
      <c r="H25" s="425"/>
    </row>
    <row r="26" spans="1:8" ht="9.1999999999999993" customHeight="1" x14ac:dyDescent="0.2">
      <c r="A26" s="93" t="s">
        <v>213</v>
      </c>
      <c r="B26" s="94">
        <v>510448</v>
      </c>
      <c r="C26" s="407">
        <v>230992</v>
      </c>
      <c r="D26" s="408">
        <f t="shared" si="2"/>
        <v>279456</v>
      </c>
      <c r="E26" s="409">
        <f t="shared" si="1"/>
        <v>120.98081318833553</v>
      </c>
      <c r="F26" s="425"/>
      <c r="G26" s="425"/>
      <c r="H26" s="425"/>
    </row>
    <row r="27" spans="1:8" ht="9.1999999999999993" customHeight="1" x14ac:dyDescent="0.2">
      <c r="A27" s="93" t="s">
        <v>214</v>
      </c>
      <c r="B27" s="94">
        <v>473115</v>
      </c>
      <c r="C27" s="407">
        <v>273209</v>
      </c>
      <c r="D27" s="408">
        <f t="shared" si="2"/>
        <v>199906</v>
      </c>
      <c r="E27" s="409">
        <f t="shared" si="1"/>
        <v>73.169624719537069</v>
      </c>
      <c r="F27" s="425"/>
      <c r="G27" s="425"/>
      <c r="H27" s="425"/>
    </row>
    <row r="28" spans="1:8" ht="9.1999999999999993" customHeight="1" x14ac:dyDescent="0.2">
      <c r="A28" s="93" t="s">
        <v>215</v>
      </c>
      <c r="B28" s="94">
        <v>452141</v>
      </c>
      <c r="C28" s="407">
        <v>330952</v>
      </c>
      <c r="D28" s="408">
        <f t="shared" si="2"/>
        <v>121189</v>
      </c>
      <c r="E28" s="409">
        <f t="shared" si="1"/>
        <v>36.618301143368221</v>
      </c>
      <c r="F28" s="425"/>
      <c r="G28" s="425"/>
      <c r="H28" s="425"/>
    </row>
    <row r="29" spans="1:8" ht="9.1999999999999993" customHeight="1" x14ac:dyDescent="0.2">
      <c r="A29" s="93"/>
      <c r="B29" s="93"/>
      <c r="C29" s="407"/>
      <c r="D29" s="408"/>
      <c r="E29" s="409"/>
      <c r="F29" s="425"/>
      <c r="G29" s="425"/>
      <c r="H29" s="425"/>
    </row>
    <row r="30" spans="1:8" ht="9.1999999999999993" customHeight="1" x14ac:dyDescent="0.2">
      <c r="A30" s="93" t="s">
        <v>216</v>
      </c>
      <c r="B30" s="94">
        <v>408748</v>
      </c>
      <c r="C30" s="407">
        <v>214750</v>
      </c>
      <c r="D30" s="408">
        <f>B30-C30</f>
        <v>193998</v>
      </c>
      <c r="E30" s="409">
        <f t="shared" si="1"/>
        <v>90.336670547147847</v>
      </c>
      <c r="F30" s="425"/>
      <c r="G30" s="425"/>
      <c r="H30" s="425"/>
    </row>
    <row r="31" spans="1:8" ht="9.1999999999999993" customHeight="1" x14ac:dyDescent="0.2">
      <c r="A31" s="93" t="s">
        <v>217</v>
      </c>
      <c r="B31" s="94">
        <v>379248</v>
      </c>
      <c r="C31" s="407">
        <v>201203</v>
      </c>
      <c r="D31" s="408">
        <f t="shared" ref="D31:D39" si="3">B31-C31</f>
        <v>178045</v>
      </c>
      <c r="E31" s="409">
        <f t="shared" si="1"/>
        <v>88.490231258977246</v>
      </c>
      <c r="F31" s="425"/>
      <c r="G31" s="425"/>
      <c r="H31" s="425"/>
    </row>
    <row r="32" spans="1:8" ht="9.1999999999999993" customHeight="1" x14ac:dyDescent="0.2">
      <c r="A32" s="93" t="s">
        <v>218</v>
      </c>
      <c r="B32" s="94">
        <v>371000</v>
      </c>
      <c r="C32" s="407">
        <v>218350</v>
      </c>
      <c r="D32" s="408">
        <f t="shared" si="3"/>
        <v>152650</v>
      </c>
      <c r="E32" s="409">
        <f t="shared" si="1"/>
        <v>69.910693840164868</v>
      </c>
      <c r="F32" s="425"/>
      <c r="G32" s="425"/>
      <c r="H32" s="425"/>
    </row>
    <row r="33" spans="1:8" ht="9.1999999999999993" customHeight="1" x14ac:dyDescent="0.2">
      <c r="A33" s="93" t="s">
        <v>220</v>
      </c>
      <c r="B33" s="94">
        <v>356077</v>
      </c>
      <c r="C33" s="407">
        <v>173746</v>
      </c>
      <c r="D33" s="408">
        <f t="shared" si="3"/>
        <v>182331</v>
      </c>
      <c r="E33" s="409">
        <f t="shared" si="1"/>
        <v>104.94112094666927</v>
      </c>
      <c r="F33" s="425"/>
      <c r="G33" s="425"/>
      <c r="H33" s="425"/>
    </row>
    <row r="34" spans="1:8" ht="9.1999999999999993" customHeight="1" x14ac:dyDescent="0.2">
      <c r="A34" s="93" t="s">
        <v>219</v>
      </c>
      <c r="B34" s="94">
        <v>353159</v>
      </c>
      <c r="C34" s="407">
        <v>191097</v>
      </c>
      <c r="D34" s="408">
        <f t="shared" si="3"/>
        <v>162062</v>
      </c>
      <c r="E34" s="409">
        <f t="shared" si="1"/>
        <v>84.806145570050816</v>
      </c>
      <c r="F34" s="425"/>
      <c r="G34" s="425"/>
      <c r="H34" s="425"/>
    </row>
    <row r="35" spans="1:8" ht="9.1999999999999993" customHeight="1" x14ac:dyDescent="0.2">
      <c r="A35" s="93" t="s">
        <v>221</v>
      </c>
      <c r="B35" s="94">
        <v>315309</v>
      </c>
      <c r="C35" s="407">
        <v>186340</v>
      </c>
      <c r="D35" s="408">
        <f t="shared" si="3"/>
        <v>128969</v>
      </c>
      <c r="E35" s="409">
        <f t="shared" si="1"/>
        <v>69.211656112482558</v>
      </c>
      <c r="F35" s="425"/>
      <c r="G35" s="425"/>
      <c r="H35" s="425"/>
    </row>
    <row r="36" spans="1:8" ht="9.1999999999999993" customHeight="1" x14ac:dyDescent="0.2">
      <c r="A36" s="93" t="s">
        <v>222</v>
      </c>
      <c r="B36" s="94">
        <v>306710</v>
      </c>
      <c r="C36" s="407">
        <v>116692</v>
      </c>
      <c r="D36" s="408">
        <f t="shared" si="3"/>
        <v>190018</v>
      </c>
      <c r="E36" s="409">
        <f t="shared" si="1"/>
        <v>162.83721249100196</v>
      </c>
      <c r="F36" s="425"/>
      <c r="G36" s="425"/>
      <c r="H36" s="425"/>
    </row>
    <row r="37" spans="1:8" ht="9.1999999999999993" customHeight="1" x14ac:dyDescent="0.2">
      <c r="A37" s="93" t="s">
        <v>223</v>
      </c>
      <c r="B37" s="94">
        <v>262730</v>
      </c>
      <c r="C37" s="407">
        <v>142732</v>
      </c>
      <c r="D37" s="408">
        <f t="shared" si="3"/>
        <v>119998</v>
      </c>
      <c r="E37" s="409">
        <f t="shared" si="1"/>
        <v>84.072247288624837</v>
      </c>
      <c r="F37" s="425"/>
      <c r="G37" s="425"/>
      <c r="H37" s="425"/>
    </row>
    <row r="38" spans="1:8" ht="9.1999999999999993" customHeight="1" x14ac:dyDescent="0.2">
      <c r="A38" s="93" t="s">
        <v>224</v>
      </c>
      <c r="B38" s="94">
        <v>247336</v>
      </c>
      <c r="C38" s="407">
        <v>94652</v>
      </c>
      <c r="D38" s="408">
        <f t="shared" si="3"/>
        <v>152684</v>
      </c>
      <c r="E38" s="409">
        <f t="shared" si="1"/>
        <v>161.31090732366985</v>
      </c>
      <c r="F38" s="425"/>
      <c r="G38" s="425"/>
      <c r="H38" s="425"/>
    </row>
    <row r="39" spans="1:8" ht="9.1999999999999993" customHeight="1" x14ac:dyDescent="0.2">
      <c r="A39" s="93" t="s">
        <v>225</v>
      </c>
      <c r="B39" s="94">
        <v>217948</v>
      </c>
      <c r="C39" s="407">
        <v>118235</v>
      </c>
      <c r="D39" s="408">
        <f t="shared" si="3"/>
        <v>99713</v>
      </c>
      <c r="E39" s="409">
        <f t="shared" si="1"/>
        <v>84.334587896984814</v>
      </c>
      <c r="F39" s="425"/>
      <c r="G39" s="425"/>
      <c r="H39" s="425"/>
    </row>
    <row r="40" spans="1:8" ht="9.1999999999999993" customHeight="1" x14ac:dyDescent="0.2">
      <c r="A40" s="93"/>
      <c r="B40" s="93"/>
      <c r="C40" s="407"/>
      <c r="D40" s="408"/>
      <c r="E40" s="409"/>
      <c r="F40" s="425"/>
      <c r="G40" s="425"/>
      <c r="H40" s="425"/>
    </row>
    <row r="41" spans="1:8" ht="9.1999999999999993" customHeight="1" x14ac:dyDescent="0.2">
      <c r="A41" s="93" t="s">
        <v>226</v>
      </c>
      <c r="B41" s="94">
        <v>207131</v>
      </c>
      <c r="C41" s="407">
        <v>111634</v>
      </c>
      <c r="D41" s="408">
        <f>B41-C41</f>
        <v>95497</v>
      </c>
      <c r="E41" s="409">
        <f t="shared" si="1"/>
        <v>85.544726517010943</v>
      </c>
      <c r="F41" s="425"/>
      <c r="G41" s="425"/>
      <c r="H41" s="425"/>
    </row>
    <row r="42" spans="1:8" ht="9.1999999999999993" customHeight="1" x14ac:dyDescent="0.2">
      <c r="A42" s="93" t="s">
        <v>228</v>
      </c>
      <c r="B42" s="94">
        <v>197146</v>
      </c>
      <c r="C42" s="407">
        <v>85303</v>
      </c>
      <c r="D42" s="408">
        <f t="shared" ref="D42:D50" si="4">B42-C42</f>
        <v>111843</v>
      </c>
      <c r="E42" s="409">
        <f t="shared" si="1"/>
        <v>131.11262206487461</v>
      </c>
      <c r="F42" s="425"/>
      <c r="G42" s="425"/>
      <c r="H42" s="425"/>
    </row>
    <row r="43" spans="1:8" ht="9.1999999999999993" customHeight="1" x14ac:dyDescent="0.2">
      <c r="A43" s="93" t="s">
        <v>227</v>
      </c>
      <c r="B43" s="94">
        <v>185188</v>
      </c>
      <c r="C43" s="407">
        <v>72152</v>
      </c>
      <c r="D43" s="408">
        <f t="shared" si="4"/>
        <v>113036</v>
      </c>
      <c r="E43" s="409">
        <f t="shared" si="1"/>
        <v>156.66370994567023</v>
      </c>
      <c r="F43" s="425"/>
      <c r="G43" s="425"/>
      <c r="H43" s="425"/>
    </row>
    <row r="44" spans="1:8" ht="9.1999999999999993" customHeight="1" x14ac:dyDescent="0.2">
      <c r="A44" s="93" t="s">
        <v>229</v>
      </c>
      <c r="B44" s="94">
        <v>183924</v>
      </c>
      <c r="C44" s="407">
        <v>100271</v>
      </c>
      <c r="D44" s="408">
        <f t="shared" si="4"/>
        <v>83653</v>
      </c>
      <c r="E44" s="409">
        <f t="shared" si="1"/>
        <v>83.426913065592245</v>
      </c>
      <c r="F44" s="425"/>
      <c r="G44" s="425"/>
      <c r="H44" s="425"/>
    </row>
    <row r="45" spans="1:8" ht="9.1999999999999993" customHeight="1" x14ac:dyDescent="0.2">
      <c r="A45" s="93" t="s">
        <v>230</v>
      </c>
      <c r="B45" s="94">
        <v>178793</v>
      </c>
      <c r="C45" s="407">
        <v>92836</v>
      </c>
      <c r="D45" s="408">
        <f t="shared" si="4"/>
        <v>85957</v>
      </c>
      <c r="E45" s="409">
        <f t="shared" si="1"/>
        <v>92.590158990046973</v>
      </c>
      <c r="F45" s="425"/>
      <c r="G45" s="425"/>
      <c r="H45" s="425"/>
    </row>
    <row r="46" spans="1:8" ht="9.1999999999999993" customHeight="1" x14ac:dyDescent="0.2">
      <c r="A46" s="93" t="s">
        <v>231</v>
      </c>
      <c r="B46" s="94">
        <v>160566</v>
      </c>
      <c r="C46" s="407">
        <v>80204</v>
      </c>
      <c r="D46" s="408">
        <f t="shared" si="4"/>
        <v>80362</v>
      </c>
      <c r="E46" s="409">
        <f t="shared" si="1"/>
        <v>100.19699765597724</v>
      </c>
      <c r="F46" s="425"/>
      <c r="G46" s="425"/>
      <c r="H46" s="425"/>
    </row>
    <row r="47" spans="1:8" ht="9.1999999999999993" customHeight="1" x14ac:dyDescent="0.2">
      <c r="A47" s="93" t="s">
        <v>232</v>
      </c>
      <c r="B47" s="94">
        <v>138867</v>
      </c>
      <c r="C47" s="407">
        <v>89870</v>
      </c>
      <c r="D47" s="408">
        <f t="shared" si="4"/>
        <v>48997</v>
      </c>
      <c r="E47" s="409">
        <f t="shared" si="1"/>
        <v>54.519862022921991</v>
      </c>
      <c r="F47" s="425"/>
      <c r="G47" s="425"/>
      <c r="H47" s="425"/>
    </row>
    <row r="48" spans="1:8" ht="9.1999999999999993" customHeight="1" x14ac:dyDescent="0.2">
      <c r="A48" s="93" t="s">
        <v>233</v>
      </c>
      <c r="B48" s="94">
        <v>133726</v>
      </c>
      <c r="C48" s="407">
        <v>56922</v>
      </c>
      <c r="D48" s="408">
        <f t="shared" si="4"/>
        <v>76804</v>
      </c>
      <c r="E48" s="409">
        <f t="shared" si="1"/>
        <v>134.92849864727171</v>
      </c>
      <c r="F48" s="425"/>
      <c r="G48" s="425"/>
      <c r="H48" s="425"/>
    </row>
    <row r="49" spans="1:8" ht="9.1999999999999993" customHeight="1" x14ac:dyDescent="0.2">
      <c r="A49" s="93" t="s">
        <v>234</v>
      </c>
      <c r="B49" s="94">
        <v>131269</v>
      </c>
      <c r="C49" s="407">
        <v>87853</v>
      </c>
      <c r="D49" s="408">
        <f t="shared" si="4"/>
        <v>43416</v>
      </c>
      <c r="E49" s="409">
        <f t="shared" si="1"/>
        <v>49.418915688707273</v>
      </c>
      <c r="F49" s="425"/>
      <c r="G49" s="425"/>
      <c r="H49" s="425"/>
    </row>
    <row r="50" spans="1:8" ht="9.1999999999999993" customHeight="1" x14ac:dyDescent="0.2">
      <c r="A50" s="93" t="s">
        <v>236</v>
      </c>
      <c r="B50" s="94">
        <v>78597</v>
      </c>
      <c r="C50" s="407">
        <v>37811</v>
      </c>
      <c r="D50" s="408">
        <f t="shared" si="4"/>
        <v>40786</v>
      </c>
      <c r="E50" s="409">
        <f t="shared" si="1"/>
        <v>107.8680807172516</v>
      </c>
      <c r="F50" s="425"/>
      <c r="G50" s="425"/>
      <c r="H50" s="425"/>
    </row>
    <row r="51" spans="1:8" ht="9.1999999999999993" customHeight="1" x14ac:dyDescent="0.2">
      <c r="A51" s="94"/>
      <c r="B51" s="93"/>
      <c r="C51" s="407"/>
      <c r="D51" s="408"/>
      <c r="E51" s="409"/>
      <c r="F51" s="425"/>
      <c r="G51" s="425"/>
      <c r="H51" s="425"/>
    </row>
    <row r="52" spans="1:8" ht="9.1999999999999993" customHeight="1" x14ac:dyDescent="0.2">
      <c r="A52" s="93" t="s">
        <v>235</v>
      </c>
      <c r="B52" s="94">
        <v>76139</v>
      </c>
      <c r="C52" s="407">
        <v>37301</v>
      </c>
      <c r="D52" s="408">
        <f>B52-C52</f>
        <v>38838</v>
      </c>
      <c r="E52" s="409">
        <f t="shared" si="1"/>
        <v>104.1205329615828</v>
      </c>
      <c r="F52" s="425"/>
      <c r="G52" s="425"/>
      <c r="H52" s="425"/>
    </row>
    <row r="53" spans="1:8" ht="9.1999999999999993" customHeight="1" x14ac:dyDescent="0.2">
      <c r="A53" s="93" t="s">
        <v>237</v>
      </c>
      <c r="B53" s="94">
        <v>63098</v>
      </c>
      <c r="C53" s="407">
        <v>44092</v>
      </c>
      <c r="D53" s="408">
        <f>B53-C53</f>
        <v>19006</v>
      </c>
      <c r="E53" s="409">
        <f t="shared" si="1"/>
        <v>43.105325229066501</v>
      </c>
      <c r="F53" s="425"/>
      <c r="G53" s="425"/>
      <c r="H53" s="425"/>
    </row>
    <row r="54" spans="1:8" ht="9.1999999999999993" customHeight="1" x14ac:dyDescent="0.2">
      <c r="A54" s="93" t="s">
        <v>238</v>
      </c>
      <c r="B54" s="94">
        <v>54253</v>
      </c>
      <c r="C54" s="407">
        <v>29751</v>
      </c>
      <c r="D54" s="408">
        <f t="shared" ref="D54:D63" si="5">B54-C54</f>
        <v>24502</v>
      </c>
      <c r="E54" s="409">
        <f t="shared" si="1"/>
        <v>82.356895566535584</v>
      </c>
      <c r="F54" s="425"/>
      <c r="G54" s="425"/>
      <c r="H54" s="425"/>
    </row>
    <row r="55" spans="1:8" ht="9.1999999999999993" customHeight="1" x14ac:dyDescent="0.2">
      <c r="A55" s="93" t="s">
        <v>239</v>
      </c>
      <c r="B55" s="94">
        <v>43659</v>
      </c>
      <c r="C55" s="407">
        <v>25742</v>
      </c>
      <c r="D55" s="408">
        <f t="shared" si="5"/>
        <v>17917</v>
      </c>
      <c r="E55" s="409">
        <f t="shared" si="1"/>
        <v>69.602206510760624</v>
      </c>
      <c r="F55" s="425"/>
      <c r="G55" s="425"/>
      <c r="H55" s="425"/>
    </row>
    <row r="56" spans="1:8" ht="9.1999999999999993" customHeight="1" x14ac:dyDescent="0.2">
      <c r="A56" s="93" t="s">
        <v>240</v>
      </c>
      <c r="B56" s="94">
        <v>40132</v>
      </c>
      <c r="C56" s="407">
        <v>21536</v>
      </c>
      <c r="D56" s="408">
        <f t="shared" si="5"/>
        <v>18596</v>
      </c>
      <c r="E56" s="409">
        <f t="shared" si="1"/>
        <v>86.348439821693916</v>
      </c>
      <c r="F56" s="425"/>
      <c r="G56" s="425"/>
      <c r="H56" s="425"/>
    </row>
    <row r="57" spans="1:8" ht="9.1999999999999993" customHeight="1" x14ac:dyDescent="0.2">
      <c r="A57" s="93" t="s">
        <v>241</v>
      </c>
      <c r="B57" s="94">
        <v>30279</v>
      </c>
      <c r="C57" s="407">
        <v>18568</v>
      </c>
      <c r="D57" s="408">
        <f t="shared" si="5"/>
        <v>11711</v>
      </c>
      <c r="E57" s="409">
        <f t="shared" si="1"/>
        <v>63.07087462300732</v>
      </c>
      <c r="F57" s="425"/>
      <c r="G57" s="425"/>
      <c r="H57" s="425"/>
    </row>
    <row r="58" spans="1:8" ht="9.1999999999999993" customHeight="1" x14ac:dyDescent="0.2">
      <c r="A58" s="93" t="s">
        <v>242</v>
      </c>
      <c r="B58" s="94">
        <v>23764</v>
      </c>
      <c r="C58" s="407">
        <v>12925</v>
      </c>
      <c r="D58" s="408">
        <f t="shared" si="5"/>
        <v>10839</v>
      </c>
      <c r="E58" s="409">
        <f t="shared" si="1"/>
        <v>83.860735009671188</v>
      </c>
      <c r="F58" s="425"/>
      <c r="G58" s="425"/>
      <c r="H58" s="425"/>
    </row>
    <row r="59" spans="1:8" ht="9.1999999999999993" customHeight="1" x14ac:dyDescent="0.2">
      <c r="A59" s="93" t="s">
        <v>243</v>
      </c>
      <c r="B59" s="94">
        <v>23402</v>
      </c>
      <c r="C59" s="407">
        <v>10101</v>
      </c>
      <c r="D59" s="408">
        <f t="shared" si="5"/>
        <v>13301</v>
      </c>
      <c r="E59" s="409">
        <f t="shared" si="1"/>
        <v>131.68003168003168</v>
      </c>
      <c r="F59" s="425"/>
      <c r="G59" s="425"/>
      <c r="H59" s="425"/>
    </row>
    <row r="60" spans="1:8" ht="9.1999999999999993" customHeight="1" x14ac:dyDescent="0.2">
      <c r="A60" s="93" t="s">
        <v>244</v>
      </c>
      <c r="B60" s="94">
        <v>20034</v>
      </c>
      <c r="C60" s="407">
        <v>10718</v>
      </c>
      <c r="D60" s="408">
        <f t="shared" si="5"/>
        <v>9316</v>
      </c>
      <c r="E60" s="409">
        <f t="shared" si="1"/>
        <v>86.91920134353424</v>
      </c>
      <c r="F60" s="425"/>
      <c r="G60" s="425"/>
      <c r="H60" s="425"/>
    </row>
    <row r="61" spans="1:8" ht="9.1999999999999993" customHeight="1" x14ac:dyDescent="0.2">
      <c r="A61" s="93" t="s">
        <v>245</v>
      </c>
      <c r="B61" s="94">
        <v>16459</v>
      </c>
      <c r="C61" s="407">
        <v>7429</v>
      </c>
      <c r="D61" s="408">
        <f t="shared" si="5"/>
        <v>9030</v>
      </c>
      <c r="E61" s="409">
        <f t="shared" si="1"/>
        <v>121.55067976847489</v>
      </c>
      <c r="F61" s="425"/>
      <c r="G61" s="425"/>
      <c r="H61" s="425"/>
    </row>
    <row r="62" spans="1:8" ht="9.1999999999999993" customHeight="1" thickBot="1" x14ac:dyDescent="0.25">
      <c r="A62" s="96" t="s">
        <v>246</v>
      </c>
      <c r="B62" s="94">
        <v>10662</v>
      </c>
      <c r="C62" s="410">
        <v>5260</v>
      </c>
      <c r="D62" s="411">
        <f t="shared" si="5"/>
        <v>5402</v>
      </c>
      <c r="E62" s="412">
        <f t="shared" si="1"/>
        <v>102.69961977186313</v>
      </c>
      <c r="F62" s="425"/>
      <c r="G62" s="425"/>
      <c r="H62" s="425"/>
    </row>
    <row r="63" spans="1:8" ht="9.1999999999999993" customHeight="1" x14ac:dyDescent="0.2">
      <c r="A63" s="98" t="s">
        <v>0</v>
      </c>
      <c r="B63" s="99">
        <v>52932483</v>
      </c>
      <c r="C63" s="413">
        <v>35204480</v>
      </c>
      <c r="D63" s="413">
        <f t="shared" si="5"/>
        <v>17728003</v>
      </c>
      <c r="E63" s="414">
        <f t="shared" si="1"/>
        <v>50.357235783627544</v>
      </c>
      <c r="F63" s="425"/>
      <c r="G63" s="425"/>
      <c r="H63" s="425"/>
    </row>
    <row r="64" spans="1:8" ht="21.75" customHeight="1" x14ac:dyDescent="0.2">
      <c r="A64" s="496" t="s">
        <v>457</v>
      </c>
      <c r="B64" s="497"/>
      <c r="C64" s="497"/>
      <c r="D64" s="497"/>
      <c r="E64" s="497"/>
    </row>
    <row r="65" spans="1:5" ht="18" customHeight="1" x14ac:dyDescent="0.2">
      <c r="A65" s="498"/>
      <c r="B65" s="498"/>
      <c r="C65" s="498"/>
      <c r="D65" s="498"/>
      <c r="E65" s="498"/>
    </row>
  </sheetData>
  <mergeCells count="9">
    <mergeCell ref="G8:H14"/>
    <mergeCell ref="A64:E64"/>
    <mergeCell ref="A65:E65"/>
    <mergeCell ref="A1:E1"/>
    <mergeCell ref="A2:E2"/>
    <mergeCell ref="A3:E3"/>
    <mergeCell ref="A4:E4"/>
    <mergeCell ref="A5:E5"/>
    <mergeCell ref="A6:E6"/>
  </mergeCells>
  <pageMargins left="1.05" right="1.05" top="0.5" bottom="0.25" header="0" footer="0"/>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view="pageLayout" zoomScale="130" zoomScaleNormal="170" zoomScaleSheetLayoutView="100" zoomScalePageLayoutView="130" workbookViewId="0"/>
  </sheetViews>
  <sheetFormatPr defaultColWidth="5.28515625" defaultRowHeight="12.75" x14ac:dyDescent="0.2"/>
  <cols>
    <col min="1" max="1" width="7" style="14" customWidth="1"/>
    <col min="2" max="3" width="5.85546875" style="14" customWidth="1"/>
    <col min="4" max="4" width="6" style="14" customWidth="1"/>
    <col min="5" max="6" width="5.28515625" style="14"/>
    <col min="7" max="7" width="22.28515625" style="14" customWidth="1"/>
    <col min="8" max="16384" width="5.28515625" style="14"/>
  </cols>
  <sheetData>
    <row r="1" spans="1:7" ht="10.5" customHeight="1" x14ac:dyDescent="0.2">
      <c r="A1" s="213" t="s">
        <v>273</v>
      </c>
      <c r="B1" s="13"/>
      <c r="C1" s="13"/>
      <c r="D1" s="13"/>
    </row>
    <row r="2" spans="1:7" ht="36" customHeight="1" x14ac:dyDescent="0.2">
      <c r="A2" s="433" t="s">
        <v>364</v>
      </c>
      <c r="B2" s="433"/>
      <c r="C2" s="433"/>
      <c r="D2" s="433"/>
    </row>
    <row r="3" spans="1:7" ht="39.75" customHeight="1" x14ac:dyDescent="0.2">
      <c r="A3" s="446" t="s">
        <v>395</v>
      </c>
      <c r="B3" s="446"/>
      <c r="C3" s="446"/>
      <c r="D3" s="446"/>
    </row>
    <row r="4" spans="1:7" ht="7.5" customHeight="1" x14ac:dyDescent="0.2">
      <c r="A4" s="15"/>
      <c r="B4" s="15"/>
      <c r="C4" s="15"/>
      <c r="D4" s="15"/>
    </row>
    <row r="5" spans="1:7" ht="18" customHeight="1" x14ac:dyDescent="0.2">
      <c r="A5" s="435" t="s">
        <v>396</v>
      </c>
      <c r="B5" s="436"/>
      <c r="C5" s="436"/>
      <c r="D5" s="436"/>
    </row>
    <row r="6" spans="1:7" ht="25.5" customHeight="1" x14ac:dyDescent="0.2">
      <c r="A6" s="435" t="s">
        <v>392</v>
      </c>
      <c r="B6" s="436"/>
      <c r="C6" s="436"/>
      <c r="D6" s="436"/>
    </row>
    <row r="7" spans="1:7" ht="27.75" customHeight="1" x14ac:dyDescent="0.2">
      <c r="A7" s="18"/>
      <c r="B7" s="355" t="s">
        <v>397</v>
      </c>
      <c r="C7" s="228" t="s">
        <v>133</v>
      </c>
      <c r="D7" s="355" t="s">
        <v>398</v>
      </c>
      <c r="E7" s="230"/>
    </row>
    <row r="8" spans="1:7" ht="9.1999999999999993" customHeight="1" x14ac:dyDescent="0.2">
      <c r="A8" s="101" t="s">
        <v>171</v>
      </c>
      <c r="B8" s="152">
        <v>27.468157879538737</v>
      </c>
      <c r="C8" s="152">
        <v>31.042838865962512</v>
      </c>
      <c r="D8" s="152">
        <f>B8-C8</f>
        <v>-3.5746809864237754</v>
      </c>
      <c r="E8" s="16"/>
      <c r="F8" s="363"/>
      <c r="G8" s="362"/>
    </row>
    <row r="9" spans="1:7" ht="9.1999999999999993" customHeight="1" x14ac:dyDescent="0.2">
      <c r="A9" s="103" t="s">
        <v>179</v>
      </c>
      <c r="B9" s="152">
        <v>18.816149244311852</v>
      </c>
      <c r="C9" s="152">
        <v>18.899123066155216</v>
      </c>
      <c r="D9" s="152">
        <f>B9-C9</f>
        <v>-8.2973821843363993E-2</v>
      </c>
      <c r="E9" s="16"/>
      <c r="F9" s="363"/>
      <c r="G9" s="362"/>
    </row>
    <row r="10" spans="1:7" ht="9.1999999999999993" customHeight="1" x14ac:dyDescent="0.2">
      <c r="A10" s="103" t="s">
        <v>173</v>
      </c>
      <c r="B10" s="152">
        <v>8.4716373497914326</v>
      </c>
      <c r="C10" s="152">
        <v>7.5946413638264225</v>
      </c>
      <c r="D10" s="152">
        <f t="shared" ref="D10:D17" si="0">B10-C10</f>
        <v>0.87699598596501005</v>
      </c>
      <c r="E10" s="16"/>
      <c r="F10" s="363"/>
      <c r="G10" s="362"/>
    </row>
    <row r="11" spans="1:7" ht="9.1999999999999993" customHeight="1" x14ac:dyDescent="0.2">
      <c r="A11" s="101" t="s">
        <v>178</v>
      </c>
      <c r="B11" s="152">
        <v>6.7124755889497942</v>
      </c>
      <c r="C11" s="152">
        <v>8.109737737924263</v>
      </c>
      <c r="D11" s="152">
        <f t="shared" si="0"/>
        <v>-1.3972621489744688</v>
      </c>
      <c r="E11" s="16"/>
      <c r="F11" s="363"/>
      <c r="G11" s="362"/>
    </row>
    <row r="12" spans="1:7" ht="9.1999999999999993" customHeight="1" x14ac:dyDescent="0.2">
      <c r="A12" s="101" t="s">
        <v>175</v>
      </c>
      <c r="B12" s="152">
        <v>3.9657973346914406</v>
      </c>
      <c r="C12" s="152">
        <v>4.3379280137073462</v>
      </c>
      <c r="D12" s="152">
        <f t="shared" si="0"/>
        <v>-0.37213067901590557</v>
      </c>
      <c r="E12" s="16"/>
      <c r="F12" s="363"/>
      <c r="G12" s="362"/>
    </row>
    <row r="13" spans="1:7" ht="9.1999999999999993" customHeight="1" x14ac:dyDescent="0.2">
      <c r="A13" s="101" t="s">
        <v>170</v>
      </c>
      <c r="B13" s="152">
        <v>3.7353868323161787</v>
      </c>
      <c r="C13" s="152">
        <v>3.6704192193720799</v>
      </c>
      <c r="D13" s="152">
        <f t="shared" si="0"/>
        <v>6.4967612944098807E-2</v>
      </c>
      <c r="E13" s="16"/>
      <c r="F13" s="363"/>
      <c r="G13" s="362"/>
    </row>
    <row r="14" spans="1:7" ht="9.1999999999999993" customHeight="1" x14ac:dyDescent="0.2">
      <c r="A14" s="101" t="s">
        <v>176</v>
      </c>
      <c r="B14" s="152">
        <v>3.1035895293254994</v>
      </c>
      <c r="C14" s="152">
        <v>3.1746073227043827</v>
      </c>
      <c r="D14" s="152">
        <f t="shared" si="0"/>
        <v>-7.1017793378883365E-2</v>
      </c>
      <c r="E14" s="16"/>
      <c r="F14" s="363"/>
      <c r="G14" s="362"/>
    </row>
    <row r="15" spans="1:7" ht="9.1999999999999993" customHeight="1" x14ac:dyDescent="0.2">
      <c r="A15" s="101" t="s">
        <v>172</v>
      </c>
      <c r="B15" s="152">
        <v>2.0557225702032533</v>
      </c>
      <c r="C15" s="152">
        <v>2.089986842583671</v>
      </c>
      <c r="D15" s="152">
        <f t="shared" si="0"/>
        <v>-3.4264272380417626E-2</v>
      </c>
      <c r="E15" s="16"/>
      <c r="F15" s="363"/>
      <c r="G15" s="362"/>
    </row>
    <row r="16" spans="1:7" ht="9.1999999999999993" customHeight="1" x14ac:dyDescent="0.2">
      <c r="A16" s="101" t="s">
        <v>177</v>
      </c>
      <c r="B16" s="152">
        <v>1.8513716804103069</v>
      </c>
      <c r="C16" s="152">
        <v>2.1569499109204284</v>
      </c>
      <c r="D16" s="152">
        <f t="shared" si="0"/>
        <v>-0.30557823051012156</v>
      </c>
      <c r="E16" s="16"/>
      <c r="F16" s="363"/>
      <c r="G16" s="362"/>
    </row>
    <row r="17" spans="1:7" ht="9.1999999999999993" customHeight="1" x14ac:dyDescent="0.2">
      <c r="A17" s="101" t="s">
        <v>174</v>
      </c>
      <c r="B17" s="152">
        <v>1.7065135599250085</v>
      </c>
      <c r="C17" s="152">
        <v>1.2338628492737287</v>
      </c>
      <c r="D17" s="152">
        <f t="shared" si="0"/>
        <v>0.47265071065127984</v>
      </c>
      <c r="E17" s="16"/>
      <c r="F17" s="363"/>
      <c r="G17" s="362"/>
    </row>
    <row r="18" spans="1:7" ht="9.1999999999999993" customHeight="1" x14ac:dyDescent="0.2">
      <c r="A18" s="101"/>
      <c r="B18" s="152"/>
      <c r="C18" s="152"/>
      <c r="D18" s="152"/>
      <c r="E18" s="16"/>
    </row>
    <row r="19" spans="1:7" ht="9.1999999999999993" customHeight="1" thickBot="1" x14ac:dyDescent="0.25">
      <c r="A19" s="101" t="s">
        <v>333</v>
      </c>
      <c r="B19" s="114">
        <f>((SUM('13.State'!B19:B62))/'13.State'!B63)*100</f>
        <v>22.113198430536503</v>
      </c>
      <c r="C19" s="152">
        <v>17.689904807569945</v>
      </c>
      <c r="D19" s="152">
        <f>B19-C19</f>
        <v>4.4232936229665576</v>
      </c>
      <c r="E19" s="16"/>
    </row>
    <row r="20" spans="1:7" ht="9.1999999999999993" customHeight="1" x14ac:dyDescent="0.2">
      <c r="A20" s="40" t="s">
        <v>0</v>
      </c>
      <c r="B20" s="153">
        <v>100</v>
      </c>
      <c r="C20" s="153">
        <v>100</v>
      </c>
      <c r="D20" s="153" t="s">
        <v>192</v>
      </c>
      <c r="E20" s="16"/>
    </row>
    <row r="21" spans="1:7" ht="32.25" customHeight="1" x14ac:dyDescent="0.2">
      <c r="A21" s="437" t="s">
        <v>457</v>
      </c>
      <c r="B21" s="438"/>
      <c r="C21" s="438"/>
      <c r="D21" s="438"/>
    </row>
    <row r="22" spans="1:7" ht="18" customHeight="1" x14ac:dyDescent="0.2">
      <c r="A22" s="432"/>
      <c r="B22" s="432"/>
      <c r="C22" s="432"/>
      <c r="D22" s="432"/>
    </row>
    <row r="25" spans="1:7" x14ac:dyDescent="0.2">
      <c r="A25"/>
      <c r="B25"/>
      <c r="C25"/>
      <c r="D25"/>
    </row>
    <row r="28" spans="1:7" ht="13.5" customHeight="1" x14ac:dyDescent="0.2"/>
  </sheetData>
  <mergeCells count="6">
    <mergeCell ref="A2:D2"/>
    <mergeCell ref="A3:D3"/>
    <mergeCell ref="A6:D6"/>
    <mergeCell ref="A21:D21"/>
    <mergeCell ref="A22:D22"/>
    <mergeCell ref="A5:D5"/>
  </mergeCells>
  <pageMargins left="1.05" right="1.05" top="0.5" bottom="0.25" header="0" footer="0"/>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view="pageLayout" zoomScale="175" zoomScaleNormal="100" zoomScaleSheetLayoutView="100" zoomScalePageLayoutView="175" workbookViewId="0"/>
  </sheetViews>
  <sheetFormatPr defaultRowHeight="8.25" x14ac:dyDescent="0.15"/>
  <cols>
    <col min="1" max="1" width="14" style="75" customWidth="1"/>
    <col min="2" max="7" width="11.42578125" style="75" customWidth="1"/>
    <col min="8" max="8" width="12.7109375" style="75" customWidth="1"/>
    <col min="9" max="16384" width="9.140625" style="75"/>
  </cols>
  <sheetData>
    <row r="1" spans="1:8" ht="10.5" customHeight="1" x14ac:dyDescent="0.15">
      <c r="A1" s="214" t="s">
        <v>274</v>
      </c>
    </row>
    <row r="2" spans="1:8" ht="12.75" customHeight="1" x14ac:dyDescent="0.15">
      <c r="A2" s="433" t="s">
        <v>364</v>
      </c>
      <c r="B2" s="433"/>
      <c r="C2" s="433"/>
      <c r="D2" s="433"/>
      <c r="E2" s="433"/>
      <c r="F2" s="433"/>
      <c r="G2" s="433"/>
    </row>
    <row r="3" spans="1:8" ht="18" customHeight="1" x14ac:dyDescent="0.15">
      <c r="A3" s="446" t="s">
        <v>399</v>
      </c>
      <c r="B3" s="446"/>
      <c r="C3" s="446"/>
      <c r="D3" s="446"/>
      <c r="E3" s="446"/>
      <c r="F3" s="446"/>
      <c r="G3" s="446"/>
    </row>
    <row r="4" spans="1:8" ht="7.5" customHeight="1" x14ac:dyDescent="0.15">
      <c r="A4" s="503"/>
      <c r="B4" s="503"/>
      <c r="C4" s="503"/>
      <c r="D4" s="503"/>
      <c r="E4" s="503"/>
      <c r="F4" s="503"/>
      <c r="G4" s="503"/>
    </row>
    <row r="5" spans="1:8" ht="18.75" customHeight="1" x14ac:dyDescent="0.15">
      <c r="A5" s="468" t="s">
        <v>454</v>
      </c>
      <c r="B5" s="469"/>
      <c r="C5" s="469"/>
      <c r="D5" s="469"/>
      <c r="E5" s="469"/>
      <c r="F5" s="469"/>
      <c r="G5" s="469"/>
    </row>
    <row r="6" spans="1:8" ht="9.1999999999999993" customHeight="1" x14ac:dyDescent="0.15">
      <c r="B6" s="39" t="s">
        <v>95</v>
      </c>
      <c r="C6" s="39" t="s">
        <v>41</v>
      </c>
      <c r="D6" s="39" t="s">
        <v>40</v>
      </c>
      <c r="E6" s="39" t="s">
        <v>39</v>
      </c>
      <c r="F6" s="39" t="s">
        <v>96</v>
      </c>
      <c r="G6" s="39" t="s">
        <v>0</v>
      </c>
    </row>
    <row r="7" spans="1:8" ht="9.1999999999999993" customHeight="1" x14ac:dyDescent="0.15">
      <c r="A7" s="20" t="s">
        <v>21</v>
      </c>
      <c r="B7" s="295">
        <v>16414802</v>
      </c>
      <c r="C7" s="295">
        <v>1340389</v>
      </c>
      <c r="D7" s="295">
        <v>3255192</v>
      </c>
      <c r="E7" s="295">
        <v>1261507</v>
      </c>
      <c r="F7" s="295">
        <v>13115767</v>
      </c>
      <c r="G7" s="295">
        <v>35387657</v>
      </c>
    </row>
    <row r="8" spans="1:8" ht="9.1999999999999993" customHeight="1" x14ac:dyDescent="0.15">
      <c r="A8" s="103" t="s">
        <v>84</v>
      </c>
      <c r="B8" s="296">
        <v>6563796</v>
      </c>
      <c r="C8" s="296">
        <v>545224</v>
      </c>
      <c r="D8" s="296">
        <v>1811194</v>
      </c>
      <c r="E8" s="296">
        <v>554006</v>
      </c>
      <c r="F8" s="296">
        <v>8291565</v>
      </c>
      <c r="G8" s="296">
        <v>17765785</v>
      </c>
      <c r="H8" s="27"/>
    </row>
    <row r="9" spans="1:8" ht="9.1999999999999993" customHeight="1" x14ac:dyDescent="0.15">
      <c r="A9" s="103" t="s">
        <v>85</v>
      </c>
      <c r="B9" s="296">
        <v>9851006</v>
      </c>
      <c r="C9" s="296">
        <v>795165</v>
      </c>
      <c r="D9" s="296">
        <v>1443998</v>
      </c>
      <c r="E9" s="296">
        <v>707501</v>
      </c>
      <c r="F9" s="296">
        <v>4824202</v>
      </c>
      <c r="G9" s="296">
        <v>17621872</v>
      </c>
      <c r="H9" s="27"/>
    </row>
    <row r="10" spans="1:8" ht="9.1999999999999993" customHeight="1" x14ac:dyDescent="0.15">
      <c r="A10" s="20" t="s">
        <v>68</v>
      </c>
      <c r="B10" s="295">
        <v>86594294</v>
      </c>
      <c r="C10" s="295">
        <v>2631624</v>
      </c>
      <c r="D10" s="295">
        <v>19850958</v>
      </c>
      <c r="E10" s="295">
        <v>11105443</v>
      </c>
      <c r="F10" s="295">
        <v>38328031</v>
      </c>
      <c r="G10" s="295">
        <v>158510350</v>
      </c>
      <c r="H10" s="27"/>
    </row>
    <row r="11" spans="1:8" ht="9.1999999999999993" customHeight="1" x14ac:dyDescent="0.15">
      <c r="A11" s="20" t="s">
        <v>69</v>
      </c>
      <c r="B11" s="295">
        <v>8700130</v>
      </c>
      <c r="C11" s="295">
        <v>1305996</v>
      </c>
      <c r="D11" s="295">
        <v>3698010</v>
      </c>
      <c r="E11" s="295">
        <v>1758138</v>
      </c>
      <c r="F11" s="295">
        <v>12935977</v>
      </c>
      <c r="G11" s="295">
        <v>28398251</v>
      </c>
      <c r="H11" s="27"/>
    </row>
    <row r="12" spans="1:8" ht="9.1999999999999993" customHeight="1" x14ac:dyDescent="0.15">
      <c r="A12" s="20" t="s">
        <v>70</v>
      </c>
      <c r="B12" s="295">
        <v>7320711</v>
      </c>
      <c r="C12" s="295">
        <v>155762</v>
      </c>
      <c r="D12" s="295">
        <v>654075</v>
      </c>
      <c r="E12" s="295">
        <v>572557</v>
      </c>
      <c r="F12" s="295">
        <v>3406616</v>
      </c>
      <c r="G12" s="295">
        <v>12109721</v>
      </c>
      <c r="H12" s="27"/>
    </row>
    <row r="13" spans="1:8" ht="9.1999999999999993" customHeight="1" thickBot="1" x14ac:dyDescent="0.2">
      <c r="A13" s="34" t="s">
        <v>71</v>
      </c>
      <c r="B13" s="297">
        <v>2287518</v>
      </c>
      <c r="C13" s="297">
        <v>174072</v>
      </c>
      <c r="D13" s="297">
        <v>736993</v>
      </c>
      <c r="E13" s="297">
        <v>271788</v>
      </c>
      <c r="F13" s="297">
        <v>2405493</v>
      </c>
      <c r="G13" s="297">
        <v>5875864</v>
      </c>
      <c r="H13" s="27"/>
    </row>
    <row r="14" spans="1:8" ht="9.1999999999999993" customHeight="1" x14ac:dyDescent="0.15">
      <c r="A14" s="282" t="s">
        <v>0</v>
      </c>
      <c r="B14" s="298">
        <v>121317455</v>
      </c>
      <c r="C14" s="298">
        <v>5607843</v>
      </c>
      <c r="D14" s="298">
        <v>28195228</v>
      </c>
      <c r="E14" s="298">
        <v>14969433</v>
      </c>
      <c r="F14" s="298">
        <v>70191884</v>
      </c>
      <c r="G14" s="298">
        <v>240281843</v>
      </c>
    </row>
    <row r="15" spans="1:8" ht="9.1999999999999993" customHeight="1" x14ac:dyDescent="0.15">
      <c r="A15" s="210"/>
      <c r="B15" s="211"/>
      <c r="C15" s="128"/>
      <c r="D15" s="128"/>
      <c r="E15" s="128"/>
      <c r="F15" s="128"/>
      <c r="G15" s="128"/>
    </row>
    <row r="16" spans="1:8" ht="9.1999999999999993" customHeight="1" x14ac:dyDescent="0.15">
      <c r="A16" s="283" t="s">
        <v>332</v>
      </c>
      <c r="B16" s="55"/>
      <c r="C16" s="49"/>
      <c r="D16" s="49"/>
      <c r="E16" s="49"/>
      <c r="F16" s="49"/>
      <c r="G16" s="49"/>
    </row>
    <row r="17" spans="1:8" ht="9.1999999999999993" customHeight="1" x14ac:dyDescent="0.15">
      <c r="A17" s="284" t="s">
        <v>21</v>
      </c>
      <c r="B17" s="287">
        <f>(B7/$G7)*100</f>
        <v>46.385670574347429</v>
      </c>
      <c r="C17" s="287">
        <f t="shared" ref="C17:G17" si="0">(C7/$G7)*100</f>
        <v>3.7877302812107625</v>
      </c>
      <c r="D17" s="287">
        <f t="shared" si="0"/>
        <v>9.1986649469333326</v>
      </c>
      <c r="E17" s="287">
        <f t="shared" si="0"/>
        <v>3.5648220508071504</v>
      </c>
      <c r="F17" s="287">
        <f t="shared" si="0"/>
        <v>37.063112146701322</v>
      </c>
      <c r="G17" s="287">
        <f t="shared" si="0"/>
        <v>100</v>
      </c>
      <c r="H17" s="56"/>
    </row>
    <row r="18" spans="1:8" ht="9.1999999999999993" customHeight="1" x14ac:dyDescent="0.15">
      <c r="A18" s="234" t="s">
        <v>84</v>
      </c>
      <c r="B18" s="288">
        <f t="shared" ref="B18:G18" si="1">(B8/$G8)*100</f>
        <v>36.946276227028527</v>
      </c>
      <c r="C18" s="288">
        <f t="shared" si="1"/>
        <v>3.0689552980631025</v>
      </c>
      <c r="D18" s="292">
        <f t="shared" si="1"/>
        <v>10.194843627793537</v>
      </c>
      <c r="E18" s="288">
        <f t="shared" si="1"/>
        <v>3.1183873946465073</v>
      </c>
      <c r="F18" s="288">
        <f t="shared" si="1"/>
        <v>46.671537452468328</v>
      </c>
      <c r="G18" s="288">
        <f t="shared" si="1"/>
        <v>100</v>
      </c>
    </row>
    <row r="19" spans="1:8" ht="9.1999999999999993" customHeight="1" x14ac:dyDescent="0.15">
      <c r="A19" s="234" t="s">
        <v>85</v>
      </c>
      <c r="B19" s="288">
        <f t="shared" ref="B19:G19" si="2">(B9/$G9)*100</f>
        <v>55.902153868783067</v>
      </c>
      <c r="C19" s="288">
        <f t="shared" si="2"/>
        <v>4.5123753026920186</v>
      </c>
      <c r="D19" s="292">
        <f t="shared" si="2"/>
        <v>8.1943507477525657</v>
      </c>
      <c r="E19" s="288">
        <f t="shared" si="2"/>
        <v>4.0149026164757071</v>
      </c>
      <c r="F19" s="288">
        <f t="shared" si="2"/>
        <v>27.376217464296644</v>
      </c>
      <c r="G19" s="288">
        <f t="shared" si="2"/>
        <v>100</v>
      </c>
    </row>
    <row r="20" spans="1:8" ht="9.1999999999999993" customHeight="1" x14ac:dyDescent="0.15">
      <c r="A20" s="284" t="s">
        <v>68</v>
      </c>
      <c r="B20" s="287">
        <f t="shared" ref="B20:G20" si="3">(B10/$G10)*100</f>
        <v>54.630056649297664</v>
      </c>
      <c r="C20" s="287">
        <f t="shared" si="3"/>
        <v>1.6602221873839786</v>
      </c>
      <c r="D20" s="291">
        <f t="shared" si="3"/>
        <v>12.523445945327861</v>
      </c>
      <c r="E20" s="287">
        <f t="shared" si="3"/>
        <v>7.0061311453794657</v>
      </c>
      <c r="F20" s="287">
        <f t="shared" si="3"/>
        <v>24.180144072611032</v>
      </c>
      <c r="G20" s="287">
        <f t="shared" si="3"/>
        <v>100</v>
      </c>
    </row>
    <row r="21" spans="1:8" ht="9.1999999999999993" customHeight="1" x14ac:dyDescent="0.15">
      <c r="A21" s="284" t="s">
        <v>69</v>
      </c>
      <c r="B21" s="287">
        <f t="shared" ref="B21:G21" si="4">(B11/$G11)*100</f>
        <v>30.636147275407911</v>
      </c>
      <c r="C21" s="287">
        <f t="shared" si="4"/>
        <v>4.5988606833568726</v>
      </c>
      <c r="D21" s="291">
        <f t="shared" si="4"/>
        <v>13.021963923059909</v>
      </c>
      <c r="E21" s="287">
        <f t="shared" si="4"/>
        <v>6.191008030741048</v>
      </c>
      <c r="F21" s="287">
        <f t="shared" si="4"/>
        <v>45.552020087434258</v>
      </c>
      <c r="G21" s="287">
        <f t="shared" si="4"/>
        <v>100</v>
      </c>
    </row>
    <row r="22" spans="1:8" ht="9.1999999999999993" customHeight="1" x14ac:dyDescent="0.15">
      <c r="A22" s="284" t="s">
        <v>70</v>
      </c>
      <c r="B22" s="287">
        <f t="shared" ref="B22:G22" si="5">(B12/$G12)*100</f>
        <v>60.453176419175968</v>
      </c>
      <c r="C22" s="287">
        <f t="shared" si="5"/>
        <v>1.2862558930961332</v>
      </c>
      <c r="D22" s="291">
        <f t="shared" si="5"/>
        <v>5.4012392193015843</v>
      </c>
      <c r="E22" s="287">
        <f t="shared" si="5"/>
        <v>4.7280775502590027</v>
      </c>
      <c r="F22" s="287">
        <f t="shared" si="5"/>
        <v>28.131250918167311</v>
      </c>
      <c r="G22" s="287">
        <f t="shared" si="5"/>
        <v>100</v>
      </c>
    </row>
    <row r="23" spans="1:8" ht="9.1999999999999993" customHeight="1" thickBot="1" x14ac:dyDescent="0.2">
      <c r="A23" s="226" t="s">
        <v>71</v>
      </c>
      <c r="B23" s="289">
        <f t="shared" ref="B23:G23" si="6">(B13/$G13)*100</f>
        <v>38.930751290363425</v>
      </c>
      <c r="C23" s="289">
        <f t="shared" si="6"/>
        <v>2.9624919841575639</v>
      </c>
      <c r="D23" s="293">
        <f t="shared" si="6"/>
        <v>12.542717122111743</v>
      </c>
      <c r="E23" s="289">
        <f t="shared" si="6"/>
        <v>4.6254984798831282</v>
      </c>
      <c r="F23" s="289">
        <f t="shared" si="6"/>
        <v>40.938541123484143</v>
      </c>
      <c r="G23" s="289">
        <f t="shared" si="6"/>
        <v>100</v>
      </c>
    </row>
    <row r="24" spans="1:8" ht="9.1999999999999993" customHeight="1" x14ac:dyDescent="0.15">
      <c r="A24" s="282" t="s">
        <v>90</v>
      </c>
      <c r="B24" s="290">
        <f t="shared" ref="B24:G24" si="7">(B14/$G14)*100</f>
        <v>50.489647276427796</v>
      </c>
      <c r="C24" s="290">
        <f t="shared" si="7"/>
        <v>2.3338604906572153</v>
      </c>
      <c r="D24" s="294">
        <f t="shared" si="7"/>
        <v>11.734231620655581</v>
      </c>
      <c r="E24" s="290">
        <f t="shared" si="7"/>
        <v>6.2299476369506621</v>
      </c>
      <c r="F24" s="290">
        <f t="shared" si="7"/>
        <v>29.212312975308752</v>
      </c>
      <c r="G24" s="290">
        <f t="shared" si="7"/>
        <v>100</v>
      </c>
    </row>
    <row r="25" spans="1:8" s="92" customFormat="1" ht="10.5" customHeight="1" x14ac:dyDescent="0.15">
      <c r="A25" s="500" t="s">
        <v>277</v>
      </c>
      <c r="B25" s="501"/>
      <c r="C25" s="501"/>
      <c r="D25" s="501"/>
      <c r="E25" s="501"/>
      <c r="F25" s="501"/>
      <c r="G25" s="501"/>
    </row>
    <row r="26" spans="1:8" ht="10.5" customHeight="1" x14ac:dyDescent="0.15">
      <c r="A26" s="500" t="s">
        <v>455</v>
      </c>
      <c r="B26" s="501"/>
      <c r="C26" s="501"/>
      <c r="D26" s="501"/>
      <c r="E26" s="501"/>
      <c r="F26" s="501"/>
      <c r="G26" s="501"/>
    </row>
    <row r="27" spans="1:8" ht="18" customHeight="1" x14ac:dyDescent="0.15">
      <c r="A27" s="502"/>
      <c r="B27" s="502"/>
      <c r="C27" s="502"/>
      <c r="D27" s="502"/>
      <c r="E27" s="502"/>
      <c r="F27" s="502"/>
      <c r="G27" s="502"/>
    </row>
    <row r="28" spans="1:8" ht="12.75" customHeight="1" x14ac:dyDescent="0.15"/>
    <row r="30" spans="1:8"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7">
    <mergeCell ref="A26:G26"/>
    <mergeCell ref="A27:G27"/>
    <mergeCell ref="A2:G2"/>
    <mergeCell ref="A25:G25"/>
    <mergeCell ref="A3:G3"/>
    <mergeCell ref="A4:G4"/>
    <mergeCell ref="A5:G5"/>
  </mergeCells>
  <phoneticPr fontId="3" type="noConversion"/>
  <pageMargins left="1.05" right="1.05" top="0.5" bottom="0.25" header="0" footer="0"/>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view="pageLayout" zoomScale="175" zoomScaleNormal="150" zoomScaleSheetLayoutView="100" zoomScalePageLayoutView="175" workbookViewId="0"/>
  </sheetViews>
  <sheetFormatPr defaultColWidth="9.140625" defaultRowHeight="12.75" x14ac:dyDescent="0.2"/>
  <cols>
    <col min="1" max="1" width="14.140625" customWidth="1"/>
    <col min="2" max="4" width="8" customWidth="1"/>
    <col min="5" max="5" width="8.85546875" customWidth="1"/>
    <col min="6" max="6" width="8" customWidth="1"/>
    <col min="8" max="8" width="10.42578125" bestFit="1" customWidth="1"/>
    <col min="9" max="10" width="9.28515625" bestFit="1" customWidth="1"/>
  </cols>
  <sheetData>
    <row r="1" spans="1:6" ht="11.25" customHeight="1" x14ac:dyDescent="0.2">
      <c r="A1" s="213" t="s">
        <v>275</v>
      </c>
      <c r="B1" s="13"/>
      <c r="C1" s="13"/>
      <c r="D1" s="13"/>
      <c r="E1" s="13"/>
      <c r="F1" s="13"/>
    </row>
    <row r="2" spans="1:6" ht="13.5" customHeight="1" x14ac:dyDescent="0.2">
      <c r="A2" s="433" t="s">
        <v>364</v>
      </c>
      <c r="B2" s="433"/>
      <c r="C2" s="433"/>
      <c r="D2" s="433"/>
      <c r="E2" s="433"/>
      <c r="F2" s="433"/>
    </row>
    <row r="3" spans="1:6" ht="19.5" customHeight="1" x14ac:dyDescent="0.2">
      <c r="A3" s="446" t="s">
        <v>400</v>
      </c>
      <c r="B3" s="446"/>
      <c r="C3" s="446"/>
      <c r="D3" s="446"/>
      <c r="E3" s="446"/>
      <c r="F3" s="446"/>
    </row>
    <row r="4" spans="1:6" ht="7.5" customHeight="1" x14ac:dyDescent="0.2">
      <c r="A4" s="15"/>
      <c r="B4" s="15"/>
      <c r="C4" s="15"/>
      <c r="D4" s="15"/>
      <c r="E4" s="15"/>
      <c r="F4" s="15"/>
    </row>
    <row r="5" spans="1:6" ht="19.5" customHeight="1" x14ac:dyDescent="0.2">
      <c r="A5" s="435" t="s">
        <v>401</v>
      </c>
      <c r="B5" s="436"/>
      <c r="C5" s="436"/>
      <c r="D5" s="436"/>
      <c r="E5" s="436"/>
      <c r="F5" s="436"/>
    </row>
    <row r="6" spans="1:6" ht="9.9499999999999993" customHeight="1" x14ac:dyDescent="0.2">
      <c r="A6" s="73"/>
      <c r="B6" s="490" t="s">
        <v>318</v>
      </c>
      <c r="C6" s="490"/>
      <c r="D6" s="490"/>
      <c r="E6" s="74"/>
      <c r="F6" s="74"/>
    </row>
    <row r="7" spans="1:6" ht="18" customHeight="1" x14ac:dyDescent="0.2">
      <c r="A7" s="18"/>
      <c r="B7" s="216" t="s">
        <v>50</v>
      </c>
      <c r="C7" s="216" t="s">
        <v>51</v>
      </c>
      <c r="D7" s="216" t="s">
        <v>52</v>
      </c>
      <c r="E7" s="216" t="s">
        <v>67</v>
      </c>
      <c r="F7" s="217" t="s">
        <v>0</v>
      </c>
    </row>
    <row r="8" spans="1:6" ht="9.9499999999999993" customHeight="1" x14ac:dyDescent="0.2">
      <c r="A8" s="20" t="s">
        <v>21</v>
      </c>
      <c r="B8" s="21">
        <v>29689424</v>
      </c>
      <c r="C8" s="21">
        <v>12246406</v>
      </c>
      <c r="D8" s="21">
        <v>5275964</v>
      </c>
      <c r="E8" s="23">
        <v>4739856</v>
      </c>
      <c r="F8" s="21">
        <v>51951650</v>
      </c>
    </row>
    <row r="9" spans="1:6" ht="9.9499999999999993" customHeight="1" x14ac:dyDescent="0.2">
      <c r="A9" s="103" t="s">
        <v>84</v>
      </c>
      <c r="B9" s="113">
        <v>18648620</v>
      </c>
      <c r="C9" s="113">
        <v>8887953</v>
      </c>
      <c r="D9" s="113">
        <v>3069597</v>
      </c>
      <c r="E9" s="109">
        <v>2796080</v>
      </c>
      <c r="F9" s="113">
        <v>33402250</v>
      </c>
    </row>
    <row r="10" spans="1:6" ht="9.9499999999999993" customHeight="1" x14ac:dyDescent="0.2">
      <c r="A10" s="103" t="s">
        <v>85</v>
      </c>
      <c r="B10" s="113">
        <v>11040804</v>
      </c>
      <c r="C10" s="113">
        <v>3358453</v>
      </c>
      <c r="D10" s="113">
        <v>2206367</v>
      </c>
      <c r="E10" s="109">
        <v>1943776</v>
      </c>
      <c r="F10" s="113">
        <v>18549400</v>
      </c>
    </row>
    <row r="11" spans="1:6" ht="9.9499999999999993" customHeight="1" x14ac:dyDescent="0.2">
      <c r="A11" s="20" t="s">
        <v>68</v>
      </c>
      <c r="B11" s="21">
        <v>124038269</v>
      </c>
      <c r="C11" s="21">
        <v>22370550</v>
      </c>
      <c r="D11" s="21">
        <v>9763623</v>
      </c>
      <c r="E11" s="23">
        <v>36462819</v>
      </c>
      <c r="F11" s="21">
        <v>192635261</v>
      </c>
    </row>
    <row r="12" spans="1:6" ht="9.9499999999999993" customHeight="1" x14ac:dyDescent="0.2">
      <c r="A12" s="20" t="s">
        <v>69</v>
      </c>
      <c r="B12" s="21">
        <v>13247497</v>
      </c>
      <c r="C12" s="21">
        <v>14489176</v>
      </c>
      <c r="D12" s="21">
        <v>2791027</v>
      </c>
      <c r="E12" s="23">
        <v>6227995</v>
      </c>
      <c r="F12" s="21">
        <v>36755695</v>
      </c>
    </row>
    <row r="13" spans="1:6" ht="9.9499999999999993" customHeight="1" x14ac:dyDescent="0.2">
      <c r="A13" s="20" t="s">
        <v>70</v>
      </c>
      <c r="B13" s="21">
        <v>10784142</v>
      </c>
      <c r="C13" s="21">
        <v>1561311</v>
      </c>
      <c r="D13" s="21">
        <v>867621</v>
      </c>
      <c r="E13" s="23">
        <v>1805482</v>
      </c>
      <c r="F13" s="21">
        <v>15018556</v>
      </c>
    </row>
    <row r="14" spans="1:6" ht="9.9499999999999993" customHeight="1" thickBot="1" x14ac:dyDescent="0.25">
      <c r="A14" s="34" t="s">
        <v>71</v>
      </c>
      <c r="B14" s="21">
        <v>5020748</v>
      </c>
      <c r="C14" s="21">
        <v>2538740</v>
      </c>
      <c r="D14" s="21">
        <v>763057</v>
      </c>
      <c r="E14" s="23">
        <v>1201655</v>
      </c>
      <c r="F14" s="21">
        <v>9524200</v>
      </c>
    </row>
    <row r="15" spans="1:6" ht="9.9499999999999993" customHeight="1" x14ac:dyDescent="0.2">
      <c r="A15" s="121" t="s">
        <v>0</v>
      </c>
      <c r="B15" s="44">
        <v>182780080</v>
      </c>
      <c r="C15" s="44">
        <v>53206183</v>
      </c>
      <c r="D15" s="44">
        <v>19461292</v>
      </c>
      <c r="E15" s="47">
        <v>50437807</v>
      </c>
      <c r="F15" s="44">
        <v>305885362</v>
      </c>
    </row>
    <row r="16" spans="1:6" ht="9.9499999999999993" customHeight="1" x14ac:dyDescent="0.2">
      <c r="A16" s="210"/>
      <c r="B16" s="210"/>
      <c r="C16" s="210"/>
      <c r="D16" s="210"/>
      <c r="E16" s="210"/>
      <c r="F16" s="210"/>
    </row>
    <row r="17" spans="1:7" ht="9.9499999999999993" customHeight="1" x14ac:dyDescent="0.2">
      <c r="A17" s="283" t="s">
        <v>332</v>
      </c>
      <c r="B17" s="120"/>
      <c r="C17" s="120"/>
      <c r="D17" s="120"/>
      <c r="E17" s="120"/>
      <c r="F17" s="120"/>
    </row>
    <row r="18" spans="1:7" ht="9.9499999999999993" customHeight="1" x14ac:dyDescent="0.2">
      <c r="A18" s="284" t="s">
        <v>21</v>
      </c>
      <c r="B18" s="287">
        <v>57.1</v>
      </c>
      <c r="C18" s="287">
        <v>23.6</v>
      </c>
      <c r="D18" s="287">
        <v>10.199999999999999</v>
      </c>
      <c r="E18" s="287">
        <v>9.1</v>
      </c>
      <c r="F18" s="303">
        <v>100</v>
      </c>
    </row>
    <row r="19" spans="1:7" ht="9.9499999999999993" customHeight="1" x14ac:dyDescent="0.2">
      <c r="A19" s="234" t="s">
        <v>84</v>
      </c>
      <c r="B19" s="287">
        <v>55.8</v>
      </c>
      <c r="C19" s="287">
        <v>26.6</v>
      </c>
      <c r="D19" s="287">
        <v>9.1999999999999993</v>
      </c>
      <c r="E19" s="287">
        <v>8.4</v>
      </c>
      <c r="F19" s="274">
        <v>100</v>
      </c>
    </row>
    <row r="20" spans="1:7" ht="9.9499999999999993" customHeight="1" x14ac:dyDescent="0.2">
      <c r="A20" s="234" t="s">
        <v>85</v>
      </c>
      <c r="B20" s="287">
        <v>59.5</v>
      </c>
      <c r="C20" s="287">
        <v>18.100000000000001</v>
      </c>
      <c r="D20" s="287">
        <v>11.9</v>
      </c>
      <c r="E20" s="287">
        <v>10.5</v>
      </c>
      <c r="F20" s="274">
        <v>100</v>
      </c>
    </row>
    <row r="21" spans="1:7" ht="9.9499999999999993" customHeight="1" x14ac:dyDescent="0.2">
      <c r="A21" s="284" t="s">
        <v>68</v>
      </c>
      <c r="B21" s="287">
        <v>64.400000000000006</v>
      </c>
      <c r="C21" s="287">
        <v>11.6</v>
      </c>
      <c r="D21" s="287">
        <v>5.0999999999999996</v>
      </c>
      <c r="E21" s="287">
        <v>18.899999999999999</v>
      </c>
      <c r="F21" s="304">
        <v>100</v>
      </c>
    </row>
    <row r="22" spans="1:7" ht="9.9499999999999993" customHeight="1" x14ac:dyDescent="0.2">
      <c r="A22" s="284" t="s">
        <v>69</v>
      </c>
      <c r="B22" s="287">
        <v>36</v>
      </c>
      <c r="C22" s="287">
        <v>39.4</v>
      </c>
      <c r="D22" s="287">
        <v>7.6</v>
      </c>
      <c r="E22" s="287">
        <v>16.899999999999999</v>
      </c>
      <c r="F22" s="304">
        <v>100</v>
      </c>
    </row>
    <row r="23" spans="1:7" ht="9.9499999999999993" customHeight="1" x14ac:dyDescent="0.2">
      <c r="A23" s="284" t="s">
        <v>70</v>
      </c>
      <c r="B23" s="287">
        <v>71.8</v>
      </c>
      <c r="C23" s="287">
        <v>10.4</v>
      </c>
      <c r="D23" s="287">
        <v>5.8</v>
      </c>
      <c r="E23" s="287">
        <v>12</v>
      </c>
      <c r="F23" s="304">
        <v>100</v>
      </c>
    </row>
    <row r="24" spans="1:7" ht="9.9499999999999993" customHeight="1" thickBot="1" x14ac:dyDescent="0.25">
      <c r="A24" s="226" t="s">
        <v>71</v>
      </c>
      <c r="B24" s="289">
        <v>52.7</v>
      </c>
      <c r="C24" s="289">
        <v>26.7</v>
      </c>
      <c r="D24" s="289">
        <v>8</v>
      </c>
      <c r="E24" s="289">
        <v>12.6</v>
      </c>
      <c r="F24" s="313">
        <v>100</v>
      </c>
    </row>
    <row r="25" spans="1:7" ht="9.9499999999999993" customHeight="1" x14ac:dyDescent="0.2">
      <c r="A25" s="282" t="s">
        <v>90</v>
      </c>
      <c r="B25" s="372">
        <v>59.8</v>
      </c>
      <c r="C25" s="372">
        <v>17.399999999999999</v>
      </c>
      <c r="D25" s="372">
        <v>6.4</v>
      </c>
      <c r="E25" s="372">
        <v>16.5</v>
      </c>
      <c r="F25" s="373">
        <v>100</v>
      </c>
      <c r="G25" s="3"/>
    </row>
    <row r="26" spans="1:7" ht="30" customHeight="1" x14ac:dyDescent="0.2">
      <c r="A26" s="440" t="s">
        <v>349</v>
      </c>
      <c r="B26" s="440"/>
      <c r="C26" s="440"/>
      <c r="D26" s="440"/>
      <c r="E26" s="440"/>
      <c r="F26" s="440"/>
    </row>
    <row r="27" spans="1:7" ht="21" customHeight="1" x14ac:dyDescent="0.2">
      <c r="A27" s="437" t="s">
        <v>459</v>
      </c>
      <c r="B27" s="442"/>
      <c r="C27" s="442"/>
      <c r="D27" s="442"/>
      <c r="E27" s="442"/>
      <c r="F27" s="442"/>
    </row>
    <row r="28" spans="1:7" ht="19.5" customHeight="1" x14ac:dyDescent="0.2">
      <c r="A28" s="439"/>
      <c r="B28" s="439"/>
      <c r="C28" s="439"/>
      <c r="D28" s="439"/>
      <c r="E28" s="439"/>
      <c r="F28" s="439"/>
    </row>
  </sheetData>
  <mergeCells count="7">
    <mergeCell ref="A2:F2"/>
    <mergeCell ref="A3:F3"/>
    <mergeCell ref="A5:F5"/>
    <mergeCell ref="A27:F27"/>
    <mergeCell ref="A28:F28"/>
    <mergeCell ref="B6:D6"/>
    <mergeCell ref="A26:F26"/>
  </mergeCells>
  <pageMargins left="1.05" right="1.05" top="0.5" bottom="0.25" header="0" footer="0"/>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Layout" zoomScale="160" zoomScaleNormal="150" zoomScaleSheetLayoutView="100" zoomScalePageLayoutView="160" workbookViewId="0"/>
  </sheetViews>
  <sheetFormatPr defaultColWidth="9.140625" defaultRowHeight="12.75" x14ac:dyDescent="0.2"/>
  <cols>
    <col min="1" max="1" width="14.5703125" customWidth="1"/>
    <col min="2" max="5" width="9.85546875" customWidth="1"/>
    <col min="7" max="7" width="10.42578125" bestFit="1" customWidth="1"/>
    <col min="8" max="9" width="9.28515625" bestFit="1" customWidth="1"/>
  </cols>
  <sheetData>
    <row r="1" spans="1:5" ht="10.5" customHeight="1" x14ac:dyDescent="0.2">
      <c r="A1" s="213" t="s">
        <v>328</v>
      </c>
      <c r="B1" s="13"/>
      <c r="C1" s="13"/>
      <c r="D1" s="13"/>
      <c r="E1" s="13"/>
    </row>
    <row r="2" spans="1:5" ht="12.75" customHeight="1" x14ac:dyDescent="0.2">
      <c r="A2" s="433" t="s">
        <v>364</v>
      </c>
      <c r="B2" s="433"/>
      <c r="C2" s="433"/>
      <c r="D2" s="433"/>
      <c r="E2" s="433"/>
    </row>
    <row r="3" spans="1:5" ht="19.5" customHeight="1" x14ac:dyDescent="0.2">
      <c r="A3" s="446" t="s">
        <v>402</v>
      </c>
      <c r="B3" s="446"/>
      <c r="C3" s="446"/>
      <c r="D3" s="446"/>
      <c r="E3" s="446"/>
    </row>
    <row r="4" spans="1:5" ht="7.5" customHeight="1" x14ac:dyDescent="0.2">
      <c r="A4" s="15"/>
      <c r="B4" s="15"/>
      <c r="C4" s="15"/>
      <c r="D4" s="15"/>
      <c r="E4" s="15"/>
    </row>
    <row r="5" spans="1:5" ht="18" customHeight="1" x14ac:dyDescent="0.2">
      <c r="A5" s="435" t="s">
        <v>403</v>
      </c>
      <c r="B5" s="436"/>
      <c r="C5" s="436"/>
      <c r="D5" s="436"/>
      <c r="E5" s="436"/>
    </row>
    <row r="6" spans="1:5" ht="18.75" customHeight="1" x14ac:dyDescent="0.2">
      <c r="A6" s="18"/>
      <c r="B6" s="189" t="s">
        <v>144</v>
      </c>
      <c r="C6" s="189" t="s">
        <v>164</v>
      </c>
      <c r="D6" s="189" t="s">
        <v>145</v>
      </c>
      <c r="E6" s="189" t="s">
        <v>0</v>
      </c>
    </row>
    <row r="7" spans="1:5" ht="9.1999999999999993" customHeight="1" x14ac:dyDescent="0.2">
      <c r="A7" s="20" t="s">
        <v>21</v>
      </c>
      <c r="B7" s="23">
        <v>2994170</v>
      </c>
      <c r="C7" s="23">
        <v>5004721</v>
      </c>
      <c r="D7" s="23">
        <v>2795558</v>
      </c>
      <c r="E7" s="23">
        <v>10794449</v>
      </c>
    </row>
    <row r="8" spans="1:5" ht="9.1999999999999993" customHeight="1" x14ac:dyDescent="0.2">
      <c r="A8" s="103" t="s">
        <v>84</v>
      </c>
      <c r="B8" s="109">
        <v>1689985</v>
      </c>
      <c r="C8" s="109">
        <v>2269308</v>
      </c>
      <c r="D8" s="109">
        <v>916105</v>
      </c>
      <c r="E8" s="109">
        <v>4875398</v>
      </c>
    </row>
    <row r="9" spans="1:5" ht="9.1999999999999993" customHeight="1" x14ac:dyDescent="0.2">
      <c r="A9" s="103" t="s">
        <v>85</v>
      </c>
      <c r="B9" s="109">
        <v>1304185</v>
      </c>
      <c r="C9" s="109">
        <v>2735413</v>
      </c>
      <c r="D9" s="109">
        <v>1879453</v>
      </c>
      <c r="E9" s="109">
        <v>5919051</v>
      </c>
    </row>
    <row r="10" spans="1:5" ht="9.1999999999999993" customHeight="1" x14ac:dyDescent="0.2">
      <c r="A10" s="20" t="s">
        <v>68</v>
      </c>
      <c r="B10" s="23">
        <v>26986458</v>
      </c>
      <c r="C10" s="23">
        <v>19724568</v>
      </c>
      <c r="D10" s="23">
        <v>5196333</v>
      </c>
      <c r="E10" s="23">
        <v>51907359</v>
      </c>
    </row>
    <row r="11" spans="1:5" ht="9.1999999999999993" customHeight="1" x14ac:dyDescent="0.2">
      <c r="A11" s="20" t="s">
        <v>69</v>
      </c>
      <c r="B11" s="23">
        <v>3536263</v>
      </c>
      <c r="C11" s="23">
        <v>3770804</v>
      </c>
      <c r="D11" s="23">
        <v>1275830</v>
      </c>
      <c r="E11" s="23">
        <v>8582897</v>
      </c>
    </row>
    <row r="12" spans="1:5" ht="9.1999999999999993" customHeight="1" x14ac:dyDescent="0.2">
      <c r="A12" s="20" t="s">
        <v>70</v>
      </c>
      <c r="B12" s="23">
        <v>1131314</v>
      </c>
      <c r="C12" s="23">
        <v>1805209</v>
      </c>
      <c r="D12" s="23">
        <v>617739</v>
      </c>
      <c r="E12" s="23">
        <v>3554262</v>
      </c>
    </row>
    <row r="13" spans="1:5" ht="9.1999999999999993" customHeight="1" thickBot="1" x14ac:dyDescent="0.25">
      <c r="A13" s="34" t="s">
        <v>71</v>
      </c>
      <c r="B13" s="23">
        <v>666683</v>
      </c>
      <c r="C13" s="23">
        <v>734333</v>
      </c>
      <c r="D13" s="23">
        <v>281249</v>
      </c>
      <c r="E13" s="23">
        <v>1682265</v>
      </c>
    </row>
    <row r="14" spans="1:5" ht="9.1999999999999993" customHeight="1" x14ac:dyDescent="0.2">
      <c r="A14" s="121" t="s">
        <v>0</v>
      </c>
      <c r="B14" s="47">
        <v>35314888</v>
      </c>
      <c r="C14" s="47">
        <v>31039635</v>
      </c>
      <c r="D14" s="47">
        <v>10166709</v>
      </c>
      <c r="E14" s="47">
        <v>76521232</v>
      </c>
    </row>
    <row r="15" spans="1:5" ht="9.1999999999999993" customHeight="1" x14ac:dyDescent="0.2">
      <c r="A15" s="210"/>
      <c r="B15" s="210"/>
      <c r="C15" s="210"/>
      <c r="D15" s="210"/>
      <c r="E15" s="210"/>
    </row>
    <row r="16" spans="1:5" ht="9.1999999999999993" customHeight="1" x14ac:dyDescent="0.2">
      <c r="A16" s="283" t="s">
        <v>332</v>
      </c>
      <c r="B16" s="120"/>
      <c r="C16" s="120"/>
      <c r="D16" s="120"/>
      <c r="E16" s="120"/>
    </row>
    <row r="17" spans="1:5" ht="9.1999999999999993" customHeight="1" x14ac:dyDescent="0.2">
      <c r="A17" s="284" t="s">
        <v>21</v>
      </c>
      <c r="B17" s="287">
        <v>27.7</v>
      </c>
      <c r="C17" s="287">
        <v>46.4</v>
      </c>
      <c r="D17" s="287">
        <v>25.9</v>
      </c>
      <c r="E17" s="287">
        <v>100</v>
      </c>
    </row>
    <row r="18" spans="1:5" ht="9.1999999999999993" customHeight="1" x14ac:dyDescent="0.2">
      <c r="A18" s="234" t="s">
        <v>84</v>
      </c>
      <c r="B18" s="288">
        <v>34.700000000000003</v>
      </c>
      <c r="C18" s="288">
        <v>46.5</v>
      </c>
      <c r="D18" s="288">
        <v>18.8</v>
      </c>
      <c r="E18" s="288">
        <v>100</v>
      </c>
    </row>
    <row r="19" spans="1:5" ht="9.1999999999999993" customHeight="1" x14ac:dyDescent="0.2">
      <c r="A19" s="234" t="s">
        <v>85</v>
      </c>
      <c r="B19" s="288">
        <v>22</v>
      </c>
      <c r="C19" s="288">
        <v>46.2</v>
      </c>
      <c r="D19" s="288">
        <v>31.8</v>
      </c>
      <c r="E19" s="288">
        <v>100</v>
      </c>
    </row>
    <row r="20" spans="1:5" ht="9.1999999999999993" customHeight="1" x14ac:dyDescent="0.2">
      <c r="A20" s="284" t="s">
        <v>68</v>
      </c>
      <c r="B20" s="299">
        <v>52</v>
      </c>
      <c r="C20" s="299">
        <v>38</v>
      </c>
      <c r="D20" s="299">
        <v>10</v>
      </c>
      <c r="E20" s="299">
        <v>100</v>
      </c>
    </row>
    <row r="21" spans="1:5" ht="9.1999999999999993" customHeight="1" x14ac:dyDescent="0.2">
      <c r="A21" s="284" t="s">
        <v>69</v>
      </c>
      <c r="B21" s="299">
        <v>41.2</v>
      </c>
      <c r="C21" s="299">
        <v>43.9</v>
      </c>
      <c r="D21" s="299">
        <v>14.9</v>
      </c>
      <c r="E21" s="299">
        <v>100</v>
      </c>
    </row>
    <row r="22" spans="1:5" ht="9.1999999999999993" customHeight="1" x14ac:dyDescent="0.2">
      <c r="A22" s="284" t="s">
        <v>70</v>
      </c>
      <c r="B22" s="299">
        <v>31.8</v>
      </c>
      <c r="C22" s="299">
        <v>50.8</v>
      </c>
      <c r="D22" s="299">
        <v>17.399999999999999</v>
      </c>
      <c r="E22" s="299">
        <v>100</v>
      </c>
    </row>
    <row r="23" spans="1:5" ht="9.1999999999999993" customHeight="1" thickBot="1" x14ac:dyDescent="0.25">
      <c r="A23" s="226" t="s">
        <v>71</v>
      </c>
      <c r="B23" s="299">
        <v>39.6</v>
      </c>
      <c r="C23" s="299">
        <v>43.7</v>
      </c>
      <c r="D23" s="299">
        <v>16.7</v>
      </c>
      <c r="E23" s="299">
        <v>100</v>
      </c>
    </row>
    <row r="24" spans="1:5" ht="9.1999999999999993" customHeight="1" x14ac:dyDescent="0.2">
      <c r="A24" s="282" t="s">
        <v>90</v>
      </c>
      <c r="B24" s="124">
        <v>46.2</v>
      </c>
      <c r="C24" s="124">
        <v>40.6</v>
      </c>
      <c r="D24" s="124">
        <v>13.3</v>
      </c>
      <c r="E24" s="124">
        <v>100</v>
      </c>
    </row>
    <row r="25" spans="1:5" ht="36" customHeight="1" x14ac:dyDescent="0.2">
      <c r="A25" s="440" t="s">
        <v>350</v>
      </c>
      <c r="B25" s="440"/>
      <c r="C25" s="440"/>
      <c r="D25" s="440"/>
      <c r="E25" s="440"/>
    </row>
    <row r="26" spans="1:5" ht="21" customHeight="1" x14ac:dyDescent="0.2">
      <c r="A26" s="437" t="s">
        <v>459</v>
      </c>
      <c r="B26" s="442"/>
      <c r="C26" s="442"/>
      <c r="D26" s="442"/>
      <c r="E26" s="442"/>
    </row>
    <row r="27" spans="1:5" ht="18" customHeight="1" x14ac:dyDescent="0.2">
      <c r="A27" s="439"/>
      <c r="B27" s="439"/>
      <c r="C27" s="439"/>
      <c r="D27" s="439"/>
      <c r="E27" s="439"/>
    </row>
  </sheetData>
  <mergeCells count="6">
    <mergeCell ref="A2:E2"/>
    <mergeCell ref="A3:E3"/>
    <mergeCell ref="A5:E5"/>
    <mergeCell ref="A26:E26"/>
    <mergeCell ref="A27:E27"/>
    <mergeCell ref="A25:E25"/>
  </mergeCells>
  <pageMargins left="1.05" right="1.05" top="0.5" bottom="0.2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view="pageLayout" zoomScale="178" zoomScaleNormal="190" zoomScaleSheetLayoutView="205" zoomScalePageLayoutView="178" workbookViewId="0"/>
  </sheetViews>
  <sheetFormatPr defaultColWidth="5.28515625" defaultRowHeight="12.75" x14ac:dyDescent="0.2"/>
  <cols>
    <col min="1" max="1" width="14.140625" style="14" customWidth="1"/>
    <col min="2" max="3" width="8" style="14" customWidth="1"/>
    <col min="4" max="4" width="7.85546875" style="14" customWidth="1"/>
    <col min="5" max="5" width="9.28515625" style="14" customWidth="1"/>
    <col min="6" max="6" width="7.7109375" style="14" customWidth="1"/>
    <col min="7" max="10" width="5.28515625" style="14"/>
    <col min="11" max="11" width="5.28515625" style="14" customWidth="1"/>
    <col min="12" max="16384" width="5.28515625" style="14"/>
  </cols>
  <sheetData>
    <row r="1" spans="1:6" ht="10.5" customHeight="1" x14ac:dyDescent="0.2">
      <c r="A1" s="213" t="s">
        <v>249</v>
      </c>
      <c r="B1" s="13"/>
      <c r="C1" s="13"/>
      <c r="D1" s="13"/>
      <c r="E1" s="13"/>
      <c r="F1" s="13"/>
    </row>
    <row r="2" spans="1:6" ht="12.75" customHeight="1" x14ac:dyDescent="0.2">
      <c r="A2" s="433" t="s">
        <v>364</v>
      </c>
      <c r="B2" s="433"/>
      <c r="C2" s="433"/>
      <c r="D2" s="433"/>
      <c r="E2" s="433"/>
      <c r="F2" s="433"/>
    </row>
    <row r="3" spans="1:6" ht="18" customHeight="1" x14ac:dyDescent="0.2">
      <c r="A3" s="434" t="s">
        <v>368</v>
      </c>
      <c r="B3" s="434"/>
      <c r="C3" s="434"/>
      <c r="D3" s="434"/>
      <c r="E3" s="434"/>
      <c r="F3" s="434"/>
    </row>
    <row r="4" spans="1:6" ht="7.5" customHeight="1" x14ac:dyDescent="0.2">
      <c r="A4" s="15"/>
      <c r="B4" s="15"/>
      <c r="C4" s="15"/>
      <c r="D4" s="15"/>
      <c r="E4" s="15"/>
      <c r="F4" s="15"/>
    </row>
    <row r="5" spans="1:6" ht="19.5" customHeight="1" x14ac:dyDescent="0.2">
      <c r="A5" s="435" t="s">
        <v>366</v>
      </c>
      <c r="B5" s="436"/>
      <c r="C5" s="436"/>
      <c r="D5" s="436"/>
      <c r="E5" s="436"/>
      <c r="F5" s="436"/>
    </row>
    <row r="6" spans="1:6" ht="19.5" customHeight="1" x14ac:dyDescent="0.2">
      <c r="A6" s="18"/>
      <c r="B6" s="19" t="s">
        <v>367</v>
      </c>
      <c r="C6" s="19" t="s">
        <v>131</v>
      </c>
      <c r="D6" s="19" t="s">
        <v>369</v>
      </c>
      <c r="E6" s="19" t="s">
        <v>370</v>
      </c>
      <c r="F6" s="17" t="s">
        <v>61</v>
      </c>
    </row>
    <row r="7" spans="1:6" ht="9.1999999999999993" customHeight="1" x14ac:dyDescent="0.2">
      <c r="A7" s="20" t="s">
        <v>21</v>
      </c>
      <c r="B7" s="21">
        <v>52932483</v>
      </c>
      <c r="C7" s="21">
        <v>35204480</v>
      </c>
      <c r="D7" s="21">
        <f>B7-C7</f>
        <v>17728003</v>
      </c>
      <c r="E7" s="24">
        <f>(D7/C7)*100</f>
        <v>50.357235783627544</v>
      </c>
      <c r="F7" s="25">
        <f>(D7/D$14)*100</f>
        <v>54.560906956742208</v>
      </c>
    </row>
    <row r="8" spans="1:6" ht="9.1999999999999993" customHeight="1" x14ac:dyDescent="0.2">
      <c r="A8" s="103" t="s">
        <v>84</v>
      </c>
      <c r="B8" s="106">
        <v>34118237</v>
      </c>
      <c r="C8" s="106">
        <v>21072230</v>
      </c>
      <c r="D8" s="106">
        <f t="shared" ref="D8:D14" si="0">B8-C8</f>
        <v>13046007</v>
      </c>
      <c r="E8" s="105">
        <f t="shared" ref="E8:E14" si="1">(D8/C8)*100</f>
        <v>61.910898846491321</v>
      </c>
      <c r="F8" s="107">
        <f t="shared" ref="F8:F14" si="2">(D8/D$14)*100</f>
        <v>40.151277844662339</v>
      </c>
    </row>
    <row r="9" spans="1:6" ht="9.1999999999999993" customHeight="1" x14ac:dyDescent="0.2">
      <c r="A9" s="103" t="s">
        <v>85</v>
      </c>
      <c r="B9" s="106">
        <v>18814246</v>
      </c>
      <c r="C9" s="106">
        <v>14132250</v>
      </c>
      <c r="D9" s="106">
        <f t="shared" si="0"/>
        <v>4681996</v>
      </c>
      <c r="E9" s="105">
        <f t="shared" si="1"/>
        <v>33.129869624440552</v>
      </c>
      <c r="F9" s="107">
        <f t="shared" si="2"/>
        <v>14.409629112079866</v>
      </c>
    </row>
    <row r="10" spans="1:6" ht="9.1999999999999993" customHeight="1" x14ac:dyDescent="0.2">
      <c r="A10" s="20" t="s">
        <v>68</v>
      </c>
      <c r="B10" s="21">
        <v>197275734</v>
      </c>
      <c r="C10" s="21">
        <v>194527123</v>
      </c>
      <c r="D10" s="21">
        <f t="shared" si="0"/>
        <v>2748611</v>
      </c>
      <c r="E10" s="24">
        <f t="shared" si="1"/>
        <v>1.4129705706900317</v>
      </c>
      <c r="F10" s="25">
        <f t="shared" si="2"/>
        <v>8.4593120291822022</v>
      </c>
    </row>
    <row r="11" spans="1:6" ht="9.1999999999999993" customHeight="1" x14ac:dyDescent="0.2">
      <c r="A11" s="20" t="s">
        <v>69</v>
      </c>
      <c r="B11" s="21">
        <v>38535707</v>
      </c>
      <c r="C11" s="21">
        <v>33706554</v>
      </c>
      <c r="D11" s="21">
        <f t="shared" si="0"/>
        <v>4829153</v>
      </c>
      <c r="E11" s="24">
        <f t="shared" si="1"/>
        <v>14.327044526711333</v>
      </c>
      <c r="F11" s="25">
        <f t="shared" si="2"/>
        <v>14.862529497139215</v>
      </c>
    </row>
    <row r="12" spans="1:6" ht="9.1999999999999993" customHeight="1" x14ac:dyDescent="0.2">
      <c r="A12" s="20" t="s">
        <v>70</v>
      </c>
      <c r="B12" s="21">
        <v>15331196</v>
      </c>
      <c r="C12" s="21">
        <v>10088521</v>
      </c>
      <c r="D12" s="21">
        <f t="shared" si="0"/>
        <v>5242675</v>
      </c>
      <c r="E12" s="24">
        <f t="shared" si="1"/>
        <v>51.96673526278034</v>
      </c>
      <c r="F12" s="25">
        <f t="shared" si="2"/>
        <v>16.135212910300076</v>
      </c>
    </row>
    <row r="13" spans="1:6" ht="9.1999999999999993" customHeight="1" thickBot="1" x14ac:dyDescent="0.25">
      <c r="A13" s="34" t="s">
        <v>71</v>
      </c>
      <c r="B13" s="37">
        <v>9838920</v>
      </c>
      <c r="C13" s="37">
        <v>7895228</v>
      </c>
      <c r="D13" s="37">
        <f t="shared" si="0"/>
        <v>1943692</v>
      </c>
      <c r="E13" s="36">
        <f t="shared" si="1"/>
        <v>24.618567063547754</v>
      </c>
      <c r="F13" s="38">
        <f t="shared" si="2"/>
        <v>5.9820386066363014</v>
      </c>
    </row>
    <row r="14" spans="1:6" ht="9.1999999999999993" customHeight="1" x14ac:dyDescent="0.2">
      <c r="A14" s="43" t="s">
        <v>0</v>
      </c>
      <c r="B14" s="44">
        <v>313914040</v>
      </c>
      <c r="C14" s="44">
        <v>281421906</v>
      </c>
      <c r="D14" s="44">
        <f t="shared" si="0"/>
        <v>32492134</v>
      </c>
      <c r="E14" s="48">
        <f t="shared" si="1"/>
        <v>11.545701776321565</v>
      </c>
      <c r="F14" s="46">
        <f t="shared" si="2"/>
        <v>100</v>
      </c>
    </row>
    <row r="15" spans="1:6" ht="21.75" customHeight="1" x14ac:dyDescent="0.2">
      <c r="A15" s="440" t="s">
        <v>276</v>
      </c>
      <c r="B15" s="441"/>
      <c r="C15" s="441"/>
      <c r="D15" s="441"/>
      <c r="E15" s="441"/>
      <c r="F15" s="441"/>
    </row>
    <row r="16" spans="1:6" ht="21.75" customHeight="1" x14ac:dyDescent="0.2">
      <c r="A16" s="437" t="s">
        <v>457</v>
      </c>
      <c r="B16" s="442"/>
      <c r="C16" s="442"/>
      <c r="D16" s="442"/>
      <c r="E16" s="442"/>
      <c r="F16" s="442"/>
    </row>
    <row r="17" spans="1:6" ht="18" customHeight="1" x14ac:dyDescent="0.2">
      <c r="A17" s="439"/>
      <c r="B17" s="439"/>
      <c r="C17" s="439"/>
      <c r="D17" s="439"/>
      <c r="E17" s="439"/>
      <c r="F17" s="439"/>
    </row>
    <row r="23" spans="1:6" ht="13.5" customHeight="1" x14ac:dyDescent="0.2"/>
  </sheetData>
  <mergeCells count="6">
    <mergeCell ref="A17:F17"/>
    <mergeCell ref="A2:F2"/>
    <mergeCell ref="A3:F3"/>
    <mergeCell ref="A5:F5"/>
    <mergeCell ref="A15:F15"/>
    <mergeCell ref="A16:F16"/>
  </mergeCells>
  <pageMargins left="1.05" right="1.05" top="0.5" bottom="0.25" header="0" footer="0"/>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Layout" zoomScale="175" zoomScaleNormal="150" zoomScaleSheetLayoutView="100" zoomScalePageLayoutView="175" workbookViewId="0"/>
  </sheetViews>
  <sheetFormatPr defaultColWidth="9.140625" defaultRowHeight="12.75" x14ac:dyDescent="0.2"/>
  <cols>
    <col min="1" max="1" width="14.5703125" customWidth="1"/>
    <col min="2" max="5" width="9.85546875" customWidth="1"/>
    <col min="7" max="7" width="10.42578125" bestFit="1" customWidth="1"/>
    <col min="8" max="9" width="9.28515625" bestFit="1" customWidth="1"/>
  </cols>
  <sheetData>
    <row r="1" spans="1:5" ht="10.5" customHeight="1" x14ac:dyDescent="0.2">
      <c r="A1" s="213" t="s">
        <v>278</v>
      </c>
      <c r="B1" s="13"/>
      <c r="C1" s="13"/>
      <c r="D1" s="13"/>
      <c r="E1" s="13"/>
    </row>
    <row r="2" spans="1:5" ht="12.75" customHeight="1" x14ac:dyDescent="0.2">
      <c r="A2" s="433" t="s">
        <v>364</v>
      </c>
      <c r="B2" s="433"/>
      <c r="C2" s="433"/>
      <c r="D2" s="433"/>
      <c r="E2" s="433"/>
    </row>
    <row r="3" spans="1:5" ht="36" customHeight="1" x14ac:dyDescent="0.2">
      <c r="A3" s="446" t="s">
        <v>404</v>
      </c>
      <c r="B3" s="446"/>
      <c r="C3" s="446"/>
      <c r="D3" s="446"/>
      <c r="E3" s="446"/>
    </row>
    <row r="4" spans="1:5" ht="7.5" customHeight="1" x14ac:dyDescent="0.2">
      <c r="A4" s="15"/>
      <c r="B4" s="15"/>
      <c r="C4" s="15"/>
      <c r="D4" s="15"/>
      <c r="E4" s="15"/>
    </row>
    <row r="5" spans="1:5" ht="18" customHeight="1" x14ac:dyDescent="0.2">
      <c r="A5" s="435" t="s">
        <v>405</v>
      </c>
      <c r="B5" s="436"/>
      <c r="C5" s="436"/>
      <c r="D5" s="436"/>
      <c r="E5" s="436"/>
    </row>
    <row r="6" spans="1:5" ht="18.75" customHeight="1" x14ac:dyDescent="0.2">
      <c r="A6" s="18"/>
      <c r="B6" s="201" t="s">
        <v>329</v>
      </c>
      <c r="C6" s="201" t="s">
        <v>330</v>
      </c>
      <c r="D6" s="201" t="s">
        <v>331</v>
      </c>
      <c r="E6" s="201" t="s">
        <v>0</v>
      </c>
    </row>
    <row r="7" spans="1:5" ht="9.1999999999999993" customHeight="1" x14ac:dyDescent="0.2">
      <c r="A7" s="20" t="s">
        <v>21</v>
      </c>
      <c r="B7" s="23">
        <v>15057650</v>
      </c>
      <c r="C7" s="23">
        <v>1508143</v>
      </c>
      <c r="D7" s="23">
        <v>979033</v>
      </c>
      <c r="E7" s="23">
        <v>17544826</v>
      </c>
    </row>
    <row r="8" spans="1:5" ht="9.1999999999999993" customHeight="1" x14ac:dyDescent="0.2">
      <c r="A8" s="103" t="s">
        <v>84</v>
      </c>
      <c r="B8" s="109">
        <v>14043017</v>
      </c>
      <c r="C8" s="109">
        <v>1456927</v>
      </c>
      <c r="D8" s="109">
        <v>852508</v>
      </c>
      <c r="E8" s="109">
        <v>16352452</v>
      </c>
    </row>
    <row r="9" spans="1:5" ht="9.1999999999999993" customHeight="1" x14ac:dyDescent="0.2">
      <c r="A9" s="103" t="s">
        <v>85</v>
      </c>
      <c r="B9" s="109">
        <v>1014633</v>
      </c>
      <c r="C9" s="109">
        <v>51216</v>
      </c>
      <c r="D9" s="109">
        <v>126525</v>
      </c>
      <c r="E9" s="109">
        <v>1192374</v>
      </c>
    </row>
    <row r="10" spans="1:5" ht="9.1999999999999993" customHeight="1" x14ac:dyDescent="0.2">
      <c r="A10" s="20" t="s">
        <v>68</v>
      </c>
      <c r="B10" s="23">
        <v>35368377</v>
      </c>
      <c r="C10" s="23">
        <v>2248090</v>
      </c>
      <c r="D10" s="23">
        <v>1148917</v>
      </c>
      <c r="E10" s="23">
        <v>38765384</v>
      </c>
    </row>
    <row r="11" spans="1:5" ht="9.1999999999999993" customHeight="1" x14ac:dyDescent="0.2">
      <c r="A11" s="20" t="s">
        <v>69</v>
      </c>
      <c r="B11" s="23">
        <v>8212013</v>
      </c>
      <c r="C11" s="23">
        <v>1280649</v>
      </c>
      <c r="D11" s="23">
        <v>644794</v>
      </c>
      <c r="E11" s="23">
        <v>10137456</v>
      </c>
    </row>
    <row r="12" spans="1:5" ht="9.1999999999999993" customHeight="1" x14ac:dyDescent="0.2">
      <c r="A12" s="20" t="s">
        <v>70</v>
      </c>
      <c r="B12" s="23">
        <v>2953780</v>
      </c>
      <c r="C12" s="23">
        <v>133883</v>
      </c>
      <c r="D12" s="23">
        <v>133812</v>
      </c>
      <c r="E12" s="23">
        <v>3221475</v>
      </c>
    </row>
    <row r="13" spans="1:5" ht="9.1999999999999993" customHeight="1" thickBot="1" x14ac:dyDescent="0.25">
      <c r="A13" s="34" t="s">
        <v>71</v>
      </c>
      <c r="B13" s="23">
        <v>3363325</v>
      </c>
      <c r="C13" s="23">
        <v>422698</v>
      </c>
      <c r="D13" s="23">
        <v>177033</v>
      </c>
      <c r="E13" s="23">
        <v>3963056</v>
      </c>
    </row>
    <row r="14" spans="1:5" ht="9.1999999999999993" customHeight="1" x14ac:dyDescent="0.2">
      <c r="A14" s="121" t="s">
        <v>0</v>
      </c>
      <c r="B14" s="47">
        <v>64955145</v>
      </c>
      <c r="C14" s="47">
        <v>5593463</v>
      </c>
      <c r="D14" s="47">
        <v>3083589</v>
      </c>
      <c r="E14" s="47">
        <v>73632197</v>
      </c>
    </row>
    <row r="15" spans="1:5" ht="9.1999999999999993" customHeight="1" x14ac:dyDescent="0.2">
      <c r="A15" s="210"/>
      <c r="B15" s="210"/>
      <c r="C15" s="210"/>
      <c r="D15" s="210"/>
      <c r="E15" s="210"/>
    </row>
    <row r="16" spans="1:5" ht="9.1999999999999993" customHeight="1" x14ac:dyDescent="0.2">
      <c r="A16" s="120" t="s">
        <v>332</v>
      </c>
      <c r="B16" s="120"/>
      <c r="C16" s="120"/>
      <c r="D16" s="120"/>
      <c r="E16" s="120"/>
    </row>
    <row r="17" spans="1:5" ht="9.1999999999999993" customHeight="1" x14ac:dyDescent="0.2">
      <c r="A17" s="284" t="s">
        <v>21</v>
      </c>
      <c r="B17" s="287">
        <v>85.8</v>
      </c>
      <c r="C17" s="301">
        <v>8.6</v>
      </c>
      <c r="D17" s="301">
        <v>5.6</v>
      </c>
      <c r="E17" s="287">
        <v>100</v>
      </c>
    </row>
    <row r="18" spans="1:5" ht="9.1999999999999993" customHeight="1" x14ac:dyDescent="0.2">
      <c r="A18" s="234" t="s">
        <v>84</v>
      </c>
      <c r="B18" s="288">
        <v>85.9</v>
      </c>
      <c r="C18" s="278">
        <v>8.9</v>
      </c>
      <c r="D18" s="278">
        <v>5.2</v>
      </c>
      <c r="E18" s="288">
        <v>100</v>
      </c>
    </row>
    <row r="19" spans="1:5" ht="9.1999999999999993" customHeight="1" x14ac:dyDescent="0.2">
      <c r="A19" s="234" t="s">
        <v>85</v>
      </c>
      <c r="B19" s="288">
        <v>85.1</v>
      </c>
      <c r="C19" s="278">
        <v>4.3</v>
      </c>
      <c r="D19" s="278">
        <v>10.6</v>
      </c>
      <c r="E19" s="288">
        <v>100</v>
      </c>
    </row>
    <row r="20" spans="1:5" ht="9.1999999999999993" customHeight="1" x14ac:dyDescent="0.2">
      <c r="A20" s="284" t="s">
        <v>68</v>
      </c>
      <c r="B20" s="299">
        <v>91.2</v>
      </c>
      <c r="C20" s="302">
        <v>5.8</v>
      </c>
      <c r="D20" s="302">
        <v>3</v>
      </c>
      <c r="E20" s="299">
        <v>100</v>
      </c>
    </row>
    <row r="21" spans="1:5" ht="9.1999999999999993" customHeight="1" x14ac:dyDescent="0.2">
      <c r="A21" s="284" t="s">
        <v>69</v>
      </c>
      <c r="B21" s="299">
        <v>81</v>
      </c>
      <c r="C21" s="302">
        <v>12.6</v>
      </c>
      <c r="D21" s="302">
        <v>6.4</v>
      </c>
      <c r="E21" s="299">
        <v>100</v>
      </c>
    </row>
    <row r="22" spans="1:5" ht="9.1999999999999993" customHeight="1" x14ac:dyDescent="0.2">
      <c r="A22" s="284" t="s">
        <v>70</v>
      </c>
      <c r="B22" s="299">
        <v>91.7</v>
      </c>
      <c r="C22" s="302">
        <v>4.2</v>
      </c>
      <c r="D22" s="302">
        <v>4.2</v>
      </c>
      <c r="E22" s="299">
        <v>100</v>
      </c>
    </row>
    <row r="23" spans="1:5" ht="9.1999999999999993" customHeight="1" thickBot="1" x14ac:dyDescent="0.25">
      <c r="A23" s="226" t="s">
        <v>71</v>
      </c>
      <c r="B23" s="299">
        <v>84.9</v>
      </c>
      <c r="C23" s="302">
        <v>10.7</v>
      </c>
      <c r="D23" s="302">
        <v>4.5</v>
      </c>
      <c r="E23" s="299">
        <v>100</v>
      </c>
    </row>
    <row r="24" spans="1:5" ht="9.1999999999999993" customHeight="1" x14ac:dyDescent="0.2">
      <c r="A24" s="282" t="s">
        <v>90</v>
      </c>
      <c r="B24" s="305">
        <v>88.2</v>
      </c>
      <c r="C24" s="306">
        <v>7.6</v>
      </c>
      <c r="D24" s="306">
        <v>4.2</v>
      </c>
      <c r="E24" s="305">
        <v>100</v>
      </c>
    </row>
    <row r="25" spans="1:5" ht="28.5" customHeight="1" x14ac:dyDescent="0.2">
      <c r="A25" s="440" t="s">
        <v>351</v>
      </c>
      <c r="B25" s="440"/>
      <c r="C25" s="440"/>
      <c r="D25" s="440"/>
      <c r="E25" s="440"/>
    </row>
    <row r="26" spans="1:5" ht="21" customHeight="1" x14ac:dyDescent="0.2">
      <c r="A26" s="437" t="s">
        <v>459</v>
      </c>
      <c r="B26" s="442"/>
      <c r="C26" s="442"/>
      <c r="D26" s="442"/>
      <c r="E26" s="442"/>
    </row>
    <row r="27" spans="1:5" ht="18" customHeight="1" x14ac:dyDescent="0.2">
      <c r="A27" s="439" t="s">
        <v>334</v>
      </c>
      <c r="B27" s="439"/>
      <c r="C27" s="439"/>
      <c r="D27" s="439"/>
      <c r="E27" s="439"/>
    </row>
  </sheetData>
  <mergeCells count="6">
    <mergeCell ref="A27:E27"/>
    <mergeCell ref="A2:E2"/>
    <mergeCell ref="A3:E3"/>
    <mergeCell ref="A5:E5"/>
    <mergeCell ref="A25:E25"/>
    <mergeCell ref="A26:E26"/>
  </mergeCells>
  <pageMargins left="1.05" right="1.05" top="0.5" bottom="0.25" header="0" footer="0"/>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showGridLines="0" view="pageLayout" zoomScale="178" zoomScaleNormal="100" zoomScaleSheetLayoutView="100" zoomScalePageLayoutView="178" workbookViewId="0">
      <selection sqref="A1:E1"/>
    </sheetView>
  </sheetViews>
  <sheetFormatPr defaultColWidth="9.140625" defaultRowHeight="12.75" x14ac:dyDescent="0.2"/>
  <cols>
    <col min="1" max="1" width="13.85546875" customWidth="1"/>
    <col min="2" max="2" width="8.7109375" style="9" customWidth="1"/>
    <col min="3" max="3" width="8" style="3" customWidth="1"/>
    <col min="4" max="4" width="8.7109375" style="9" customWidth="1"/>
    <col min="5" max="5" width="7.42578125" style="3" customWidth="1"/>
    <col min="6" max="6" width="0.7109375" style="3" customWidth="1"/>
    <col min="7" max="7" width="8.7109375" style="2" customWidth="1"/>
    <col min="8" max="8" width="8" style="3" customWidth="1"/>
    <col min="9" max="9" width="8.7109375" style="2" customWidth="1"/>
    <col min="10" max="10" width="8.140625" style="3" customWidth="1"/>
    <col min="11" max="11" width="8.28515625" customWidth="1"/>
    <col min="12" max="12" width="10.42578125" bestFit="1" customWidth="1"/>
    <col min="13" max="13" width="10.140625" bestFit="1" customWidth="1"/>
    <col min="16" max="16" width="11.140625" bestFit="1" customWidth="1"/>
    <col min="18" max="18" width="10" bestFit="1" customWidth="1"/>
  </cols>
  <sheetData>
    <row r="1" spans="1:11" ht="10.5" customHeight="1" x14ac:dyDescent="0.2">
      <c r="A1" s="459" t="s">
        <v>279</v>
      </c>
      <c r="B1" s="459"/>
      <c r="C1" s="459"/>
      <c r="D1" s="459"/>
      <c r="E1" s="459"/>
      <c r="F1" s="200"/>
    </row>
    <row r="2" spans="1:11" ht="12.75" customHeight="1" x14ac:dyDescent="0.2">
      <c r="A2" s="460" t="s">
        <v>364</v>
      </c>
      <c r="B2" s="460"/>
      <c r="C2" s="460"/>
      <c r="D2" s="460"/>
      <c r="E2" s="460"/>
      <c r="F2" s="460"/>
      <c r="G2" s="460"/>
      <c r="H2" s="460"/>
      <c r="I2" s="460"/>
      <c r="J2" s="460"/>
    </row>
    <row r="3" spans="1:11" ht="36" customHeight="1" thickBot="1" x14ac:dyDescent="0.25">
      <c r="A3" s="463" t="s">
        <v>406</v>
      </c>
      <c r="B3" s="463"/>
      <c r="C3" s="463"/>
      <c r="D3" s="463"/>
      <c r="E3" s="463"/>
      <c r="F3" s="463"/>
      <c r="G3" s="463"/>
      <c r="H3" s="463"/>
      <c r="I3" s="463"/>
      <c r="J3" s="463"/>
    </row>
    <row r="4" spans="1:11" ht="7.5" customHeight="1" thickBot="1" x14ac:dyDescent="0.25">
      <c r="A4" s="65"/>
      <c r="B4" s="66"/>
      <c r="C4" s="66"/>
      <c r="D4" s="66"/>
      <c r="E4" s="66"/>
      <c r="F4" s="66"/>
      <c r="G4" s="66"/>
      <c r="H4" s="66"/>
      <c r="I4" s="66"/>
      <c r="J4" s="66"/>
    </row>
    <row r="5" spans="1:11" ht="18" customHeight="1" x14ac:dyDescent="0.2">
      <c r="A5" s="465" t="s">
        <v>407</v>
      </c>
      <c r="B5" s="476"/>
      <c r="C5" s="476"/>
      <c r="D5" s="476"/>
      <c r="E5" s="476"/>
      <c r="F5" s="476"/>
      <c r="G5" s="476"/>
      <c r="H5" s="476"/>
      <c r="I5" s="476"/>
      <c r="J5" s="476"/>
    </row>
    <row r="6" spans="1:11" ht="9.1999999999999993" customHeight="1" x14ac:dyDescent="0.2">
      <c r="A6" s="125"/>
      <c r="B6" s="504" t="s">
        <v>281</v>
      </c>
      <c r="C6" s="504"/>
      <c r="D6" s="504"/>
      <c r="E6" s="504"/>
      <c r="F6" s="206"/>
      <c r="G6" s="504" t="s">
        <v>282</v>
      </c>
      <c r="H6" s="504"/>
      <c r="I6" s="504"/>
      <c r="J6" s="504"/>
    </row>
    <row r="7" spans="1:11" ht="18.600000000000001" customHeight="1" x14ac:dyDescent="0.2">
      <c r="A7" s="62"/>
      <c r="B7" s="62"/>
      <c r="C7" s="506" t="s">
        <v>280</v>
      </c>
      <c r="D7" s="506"/>
      <c r="E7" s="351"/>
      <c r="F7" s="62"/>
      <c r="G7" s="130"/>
      <c r="H7" s="506" t="s">
        <v>280</v>
      </c>
      <c r="I7" s="506"/>
      <c r="J7" s="351"/>
    </row>
    <row r="8" spans="1:11" ht="27.95" customHeight="1" x14ac:dyDescent="0.2">
      <c r="A8" s="91"/>
      <c r="B8" s="217" t="s">
        <v>128</v>
      </c>
      <c r="C8" s="217" t="s">
        <v>129</v>
      </c>
      <c r="D8" s="217" t="s">
        <v>130</v>
      </c>
      <c r="E8" s="350" t="s">
        <v>0</v>
      </c>
      <c r="F8" s="202"/>
      <c r="G8" s="217" t="s">
        <v>128</v>
      </c>
      <c r="H8" s="217" t="s">
        <v>129</v>
      </c>
      <c r="I8" s="217" t="s">
        <v>130</v>
      </c>
      <c r="J8" s="190" t="s">
        <v>0</v>
      </c>
      <c r="K8" s="11"/>
    </row>
    <row r="9" spans="1:11" ht="9.1999999999999993" customHeight="1" x14ac:dyDescent="0.2">
      <c r="A9" s="20" t="s">
        <v>21</v>
      </c>
      <c r="B9" s="285">
        <v>4485219</v>
      </c>
      <c r="C9" s="285">
        <v>6332211</v>
      </c>
      <c r="D9" s="307">
        <v>1631193</v>
      </c>
      <c r="E9" s="285">
        <v>12448623</v>
      </c>
      <c r="F9" s="49"/>
      <c r="G9" s="285">
        <v>7829760</v>
      </c>
      <c r="H9" s="285">
        <v>13641945</v>
      </c>
      <c r="I9" s="285">
        <v>13915952</v>
      </c>
      <c r="J9" s="285">
        <v>35387657</v>
      </c>
      <c r="K9" s="11"/>
    </row>
    <row r="10" spans="1:11" ht="9.1999999999999993" customHeight="1" x14ac:dyDescent="0.2">
      <c r="A10" s="103" t="s">
        <v>84</v>
      </c>
      <c r="B10" s="246">
        <v>4431628</v>
      </c>
      <c r="C10" s="246">
        <v>5607591</v>
      </c>
      <c r="D10" s="257">
        <v>1300540</v>
      </c>
      <c r="E10" s="246">
        <v>11339759</v>
      </c>
      <c r="F10" s="116"/>
      <c r="G10" s="246">
        <v>7058693</v>
      </c>
      <c r="H10" s="246">
        <v>8816274</v>
      </c>
      <c r="I10" s="246">
        <v>1890818</v>
      </c>
      <c r="J10" s="246">
        <v>17765785</v>
      </c>
      <c r="K10" s="11"/>
    </row>
    <row r="11" spans="1:11" ht="9.1999999999999993" customHeight="1" x14ac:dyDescent="0.2">
      <c r="A11" s="103" t="s">
        <v>85</v>
      </c>
      <c r="B11" s="246">
        <v>53591</v>
      </c>
      <c r="C11" s="246">
        <v>724620</v>
      </c>
      <c r="D11" s="257">
        <v>330653</v>
      </c>
      <c r="E11" s="246">
        <v>1108864</v>
      </c>
      <c r="F11" s="116"/>
      <c r="G11" s="246">
        <v>771067</v>
      </c>
      <c r="H11" s="246">
        <v>4825671</v>
      </c>
      <c r="I11" s="246">
        <v>12025134</v>
      </c>
      <c r="J11" s="246">
        <v>17621872</v>
      </c>
      <c r="K11" s="11"/>
    </row>
    <row r="12" spans="1:11" ht="9.1999999999999993" customHeight="1" x14ac:dyDescent="0.2">
      <c r="A12" s="20" t="s">
        <v>68</v>
      </c>
      <c r="B12" s="308">
        <v>27072928</v>
      </c>
      <c r="C12" s="308">
        <v>1396167</v>
      </c>
      <c r="D12" s="309">
        <v>334495</v>
      </c>
      <c r="E12" s="308">
        <v>28803590</v>
      </c>
      <c r="F12" s="50"/>
      <c r="G12" s="308">
        <v>149412170</v>
      </c>
      <c r="H12" s="308">
        <v>6391580</v>
      </c>
      <c r="I12" s="308">
        <v>2706600</v>
      </c>
      <c r="J12" s="308">
        <v>158510350</v>
      </c>
    </row>
    <row r="13" spans="1:11" ht="9.1999999999999993" customHeight="1" x14ac:dyDescent="0.2">
      <c r="A13" s="20" t="s">
        <v>69</v>
      </c>
      <c r="B13" s="308">
        <v>6984874</v>
      </c>
      <c r="C13" s="308">
        <v>362452</v>
      </c>
      <c r="D13" s="309">
        <v>103246</v>
      </c>
      <c r="E13" s="308">
        <v>7450572</v>
      </c>
      <c r="F13" s="50"/>
      <c r="G13" s="308">
        <v>26240862</v>
      </c>
      <c r="H13" s="308">
        <v>1392268</v>
      </c>
      <c r="I13" s="308">
        <v>765121</v>
      </c>
      <c r="J13" s="308">
        <v>28398251</v>
      </c>
      <c r="K13" s="1"/>
    </row>
    <row r="14" spans="1:11" ht="9.1999999999999993" customHeight="1" x14ac:dyDescent="0.2">
      <c r="A14" s="20" t="s">
        <v>70</v>
      </c>
      <c r="B14" s="308">
        <v>917460</v>
      </c>
      <c r="C14" s="308">
        <v>1097612</v>
      </c>
      <c r="D14" s="309">
        <v>358427</v>
      </c>
      <c r="E14" s="308">
        <v>2373499</v>
      </c>
      <c r="F14" s="50"/>
      <c r="G14" s="308">
        <v>2433944</v>
      </c>
      <c r="H14" s="308">
        <v>4945585</v>
      </c>
      <c r="I14" s="308">
        <v>4730192</v>
      </c>
      <c r="J14" s="308">
        <v>12109721</v>
      </c>
      <c r="K14" s="5"/>
    </row>
    <row r="15" spans="1:11" ht="9.1999999999999993" customHeight="1" thickBot="1" x14ac:dyDescent="0.25">
      <c r="A15" s="34" t="s">
        <v>71</v>
      </c>
      <c r="B15" s="286">
        <v>2403346</v>
      </c>
      <c r="C15" s="286">
        <v>290890</v>
      </c>
      <c r="D15" s="310">
        <v>49856</v>
      </c>
      <c r="E15" s="286">
        <v>2744092</v>
      </c>
      <c r="F15" s="128"/>
      <c r="G15" s="286">
        <v>4620785</v>
      </c>
      <c r="H15" s="317">
        <v>870755</v>
      </c>
      <c r="I15" s="317">
        <v>384324</v>
      </c>
      <c r="J15" s="317">
        <v>5875864</v>
      </c>
      <c r="K15" s="3"/>
    </row>
    <row r="16" spans="1:11" ht="9.1999999999999993" customHeight="1" x14ac:dyDescent="0.2">
      <c r="A16" s="121" t="s">
        <v>0</v>
      </c>
      <c r="B16" s="187">
        <v>41863827</v>
      </c>
      <c r="C16" s="187">
        <v>9479332</v>
      </c>
      <c r="D16" s="186">
        <v>2477217</v>
      </c>
      <c r="E16" s="187">
        <v>53820376</v>
      </c>
      <c r="F16" s="148"/>
      <c r="G16" s="187">
        <v>190537521</v>
      </c>
      <c r="H16" s="187">
        <v>27242133</v>
      </c>
      <c r="I16" s="187">
        <v>22502189</v>
      </c>
      <c r="J16" s="187">
        <v>240281843</v>
      </c>
      <c r="K16" s="3"/>
    </row>
    <row r="17" spans="1:11" ht="9.1999999999999993" customHeight="1" x14ac:dyDescent="0.2">
      <c r="A17" s="199"/>
      <c r="B17" s="285"/>
      <c r="C17" s="311"/>
      <c r="D17" s="285"/>
      <c r="E17" s="312"/>
      <c r="F17" s="151"/>
      <c r="G17" s="285"/>
      <c r="H17" s="307"/>
      <c r="I17" s="285"/>
      <c r="J17" s="307"/>
      <c r="K17" s="3"/>
    </row>
    <row r="18" spans="1:11" ht="9.1999999999999993" customHeight="1" x14ac:dyDescent="0.2">
      <c r="A18" s="283" t="s">
        <v>332</v>
      </c>
      <c r="B18" s="285"/>
      <c r="C18" s="311"/>
      <c r="D18" s="285"/>
      <c r="E18" s="312"/>
      <c r="F18" s="151"/>
      <c r="G18" s="285"/>
      <c r="H18" s="307"/>
      <c r="I18" s="285"/>
      <c r="J18" s="307"/>
      <c r="K18" s="3"/>
    </row>
    <row r="19" spans="1:11" ht="9.1999999999999993" customHeight="1" x14ac:dyDescent="0.2">
      <c r="A19" s="284" t="s">
        <v>21</v>
      </c>
      <c r="B19" s="303">
        <f>(B9/$E9)*100</f>
        <v>36.029840408854859</v>
      </c>
      <c r="C19" s="303">
        <f t="shared" ref="C19:D19" si="0">(C9/$E9)*100</f>
        <v>50.866758516182877</v>
      </c>
      <c r="D19" s="301">
        <f t="shared" si="0"/>
        <v>13.103401074962267</v>
      </c>
      <c r="E19" s="318">
        <v>100</v>
      </c>
      <c r="F19" s="150"/>
      <c r="G19" s="318">
        <f>(G9/$J9)*100</f>
        <v>22.125680714041057</v>
      </c>
      <c r="H19" s="318">
        <f t="shared" ref="H19:I19" si="1">(H9/$J9)*100</f>
        <v>38.55000911758583</v>
      </c>
      <c r="I19" s="318">
        <f t="shared" si="1"/>
        <v>39.32431016837311</v>
      </c>
      <c r="J19" s="318">
        <v>100</v>
      </c>
      <c r="K19" s="3"/>
    </row>
    <row r="20" spans="1:11" ht="9.1999999999999993" customHeight="1" x14ac:dyDescent="0.2">
      <c r="A20" s="234" t="s">
        <v>84</v>
      </c>
      <c r="B20" s="274">
        <f t="shared" ref="B20:D20" si="2">(B10/$E10)*100</f>
        <v>39.080442538505451</v>
      </c>
      <c r="C20" s="274">
        <f t="shared" si="2"/>
        <v>49.450707021198596</v>
      </c>
      <c r="D20" s="278">
        <f t="shared" si="2"/>
        <v>11.468850440295954</v>
      </c>
      <c r="E20" s="319">
        <v>100</v>
      </c>
      <c r="F20" s="117"/>
      <c r="G20" s="319">
        <f t="shared" ref="G20:I20" si="3">(G10/$J10)*100</f>
        <v>39.731951050854214</v>
      </c>
      <c r="H20" s="319">
        <f t="shared" si="3"/>
        <v>49.625017976970902</v>
      </c>
      <c r="I20" s="319">
        <f t="shared" si="3"/>
        <v>10.643030972174886</v>
      </c>
      <c r="J20" s="319">
        <v>100</v>
      </c>
      <c r="K20" s="3"/>
    </row>
    <row r="21" spans="1:11" ht="9.1999999999999993" customHeight="1" x14ac:dyDescent="0.2">
      <c r="A21" s="234" t="s">
        <v>85</v>
      </c>
      <c r="B21" s="274">
        <f t="shared" ref="B21:D21" si="4">(B11/$E11)*100</f>
        <v>4.832964186771326</v>
      </c>
      <c r="C21" s="274">
        <f t="shared" si="4"/>
        <v>65.347959713725032</v>
      </c>
      <c r="D21" s="278">
        <f t="shared" si="4"/>
        <v>29.81907609950364</v>
      </c>
      <c r="E21" s="319">
        <v>100</v>
      </c>
      <c r="F21" s="117"/>
      <c r="G21" s="319">
        <f t="shared" ref="G21:I21" si="5">(G11/$J11)*100</f>
        <v>4.3756247917360884</v>
      </c>
      <c r="H21" s="319">
        <f t="shared" si="5"/>
        <v>27.384553695543811</v>
      </c>
      <c r="I21" s="319">
        <f t="shared" si="5"/>
        <v>68.239821512720098</v>
      </c>
      <c r="J21" s="319">
        <v>100</v>
      </c>
      <c r="K21" s="3"/>
    </row>
    <row r="22" spans="1:11" ht="9.1999999999999993" customHeight="1" x14ac:dyDescent="0.2">
      <c r="A22" s="284" t="s">
        <v>68</v>
      </c>
      <c r="B22" s="304">
        <f t="shared" ref="B22:D22" si="6">(B12/$E12)*100</f>
        <v>93.991505919921792</v>
      </c>
      <c r="C22" s="304">
        <f t="shared" si="6"/>
        <v>4.8471978666548159</v>
      </c>
      <c r="D22" s="302">
        <f t="shared" si="6"/>
        <v>1.1612962134233962</v>
      </c>
      <c r="E22" s="320">
        <v>100</v>
      </c>
      <c r="F22" s="63"/>
      <c r="G22" s="320">
        <f t="shared" ref="G22:I22" si="7">(G12/$J12)*100</f>
        <v>94.260198151098649</v>
      </c>
      <c r="H22" s="320">
        <f t="shared" si="7"/>
        <v>4.0322792801858052</v>
      </c>
      <c r="I22" s="320">
        <f t="shared" si="7"/>
        <v>1.7075225687155444</v>
      </c>
      <c r="J22" s="320">
        <v>100</v>
      </c>
      <c r="K22" s="3"/>
    </row>
    <row r="23" spans="1:11" ht="9.1999999999999993" customHeight="1" x14ac:dyDescent="0.2">
      <c r="A23" s="284" t="s">
        <v>69</v>
      </c>
      <c r="B23" s="304">
        <f t="shared" ref="B23:D23" si="8">(B13/$E13)*100</f>
        <v>93.749500038386316</v>
      </c>
      <c r="C23" s="304">
        <f t="shared" si="8"/>
        <v>4.864754008148636</v>
      </c>
      <c r="D23" s="302">
        <f t="shared" si="8"/>
        <v>1.3857459534650496</v>
      </c>
      <c r="E23" s="320">
        <v>100</v>
      </c>
      <c r="F23" s="63"/>
      <c r="G23" s="320">
        <f t="shared" ref="G23:I23" si="9">(G13/$J13)*100</f>
        <v>92.403092007321149</v>
      </c>
      <c r="H23" s="320">
        <f t="shared" si="9"/>
        <v>4.9026540402083212</v>
      </c>
      <c r="I23" s="320">
        <f t="shared" si="9"/>
        <v>2.6942539524705236</v>
      </c>
      <c r="J23" s="320">
        <v>100</v>
      </c>
      <c r="K23" s="3"/>
    </row>
    <row r="24" spans="1:11" ht="9.1999999999999993" customHeight="1" x14ac:dyDescent="0.2">
      <c r="A24" s="284" t="s">
        <v>70</v>
      </c>
      <c r="B24" s="304">
        <f t="shared" ref="B24:D24" si="10">(B14/$E14)*100</f>
        <v>38.654324269780602</v>
      </c>
      <c r="C24" s="304">
        <f t="shared" si="10"/>
        <v>46.244468609424317</v>
      </c>
      <c r="D24" s="302">
        <f t="shared" si="10"/>
        <v>15.101207120795079</v>
      </c>
      <c r="E24" s="320">
        <v>100</v>
      </c>
      <c r="F24" s="63"/>
      <c r="G24" s="320">
        <f t="shared" ref="G24:I24" si="11">(G14/$J14)*100</f>
        <v>20.099092291226199</v>
      </c>
      <c r="H24" s="320">
        <f t="shared" si="11"/>
        <v>40.839793088544319</v>
      </c>
      <c r="I24" s="320">
        <f t="shared" si="11"/>
        <v>39.061114620229482</v>
      </c>
      <c r="J24" s="320">
        <v>100</v>
      </c>
      <c r="K24" s="3"/>
    </row>
    <row r="25" spans="1:11" ht="9.1999999999999993" customHeight="1" thickBot="1" x14ac:dyDescent="0.25">
      <c r="A25" s="226" t="s">
        <v>71</v>
      </c>
      <c r="B25" s="313">
        <f t="shared" ref="B25:D25" si="12">(B15/$E15)*100</f>
        <v>87.582559185333437</v>
      </c>
      <c r="C25" s="313">
        <f t="shared" si="12"/>
        <v>10.600592108427852</v>
      </c>
      <c r="D25" s="314">
        <f t="shared" si="12"/>
        <v>1.816848706238712</v>
      </c>
      <c r="E25" s="321">
        <v>100</v>
      </c>
      <c r="F25" s="126"/>
      <c r="G25" s="321">
        <f t="shared" ref="G25:I25" si="13">(G15/$J15)*100</f>
        <v>78.640094461001823</v>
      </c>
      <c r="H25" s="321">
        <f t="shared" si="13"/>
        <v>14.819182336418951</v>
      </c>
      <c r="I25" s="321">
        <f t="shared" si="13"/>
        <v>6.5407232025792297</v>
      </c>
      <c r="J25" s="321">
        <v>100</v>
      </c>
      <c r="K25" s="3"/>
    </row>
    <row r="26" spans="1:11" ht="9.1999999999999993" customHeight="1" x14ac:dyDescent="0.2">
      <c r="A26" s="239" t="s">
        <v>90</v>
      </c>
      <c r="B26" s="315">
        <f t="shared" ref="B26:D26" si="14">(B16/$E16)*100</f>
        <v>77.784345096362756</v>
      </c>
      <c r="C26" s="315">
        <f t="shared" si="14"/>
        <v>17.612905565728489</v>
      </c>
      <c r="D26" s="316">
        <f t="shared" si="14"/>
        <v>4.602749337908751</v>
      </c>
      <c r="E26" s="224">
        <v>100</v>
      </c>
      <c r="F26" s="127"/>
      <c r="G26" s="224">
        <f t="shared" ref="G26:I26" si="15">(G16/$J16)*100</f>
        <v>79.297511048306717</v>
      </c>
      <c r="H26" s="224">
        <f t="shared" si="15"/>
        <v>11.337574516606317</v>
      </c>
      <c r="I26" s="224">
        <f t="shared" si="15"/>
        <v>9.3649144350869662</v>
      </c>
      <c r="J26" s="224">
        <v>100</v>
      </c>
      <c r="K26" s="3"/>
    </row>
    <row r="27" spans="1:11" ht="10.5" customHeight="1" x14ac:dyDescent="0.2">
      <c r="A27" s="505" t="s">
        <v>276</v>
      </c>
      <c r="B27" s="505"/>
      <c r="C27" s="505"/>
      <c r="D27" s="505"/>
      <c r="E27" s="505"/>
      <c r="F27" s="505"/>
      <c r="G27" s="505"/>
      <c r="H27" s="505"/>
      <c r="I27" s="505"/>
      <c r="J27" s="505"/>
      <c r="K27" s="3"/>
    </row>
    <row r="28" spans="1:11" ht="10.5" customHeight="1" x14ac:dyDescent="0.2">
      <c r="A28" s="474" t="s">
        <v>455</v>
      </c>
      <c r="B28" s="475"/>
      <c r="C28" s="475"/>
      <c r="D28" s="475"/>
      <c r="E28" s="475"/>
      <c r="F28" s="475"/>
      <c r="G28" s="475"/>
      <c r="H28" s="475"/>
      <c r="I28" s="475"/>
      <c r="J28" s="475"/>
      <c r="K28" s="3"/>
    </row>
    <row r="29" spans="1:11" ht="18" customHeight="1" x14ac:dyDescent="0.2">
      <c r="A29" s="439"/>
      <c r="B29" s="439"/>
      <c r="C29" s="439"/>
      <c r="D29" s="439"/>
      <c r="E29" s="439"/>
      <c r="F29" s="439"/>
      <c r="G29" s="439"/>
      <c r="H29" s="56"/>
      <c r="I29" s="55"/>
      <c r="J29" s="56"/>
      <c r="K29" s="3"/>
    </row>
    <row r="32" spans="1:11" ht="12.75" customHeight="1" x14ac:dyDescent="0.2"/>
    <row r="53" ht="12.75" customHeight="1" x14ac:dyDescent="0.2"/>
    <row r="57" ht="12.75" customHeight="1" x14ac:dyDescent="0.2"/>
    <row r="79" ht="12.75" customHeight="1" x14ac:dyDescent="0.2"/>
    <row r="83" ht="12.75" customHeight="1" x14ac:dyDescent="0.2"/>
    <row r="104" ht="12.75" customHeight="1" x14ac:dyDescent="0.2"/>
    <row r="108" ht="12.75" customHeight="1" x14ac:dyDescent="0.2"/>
  </sheetData>
  <mergeCells count="12">
    <mergeCell ref="A28:J28"/>
    <mergeCell ref="A29:G29"/>
    <mergeCell ref="A3:J3"/>
    <mergeCell ref="A27:J27"/>
    <mergeCell ref="C7:D7"/>
    <mergeCell ref="H7:I7"/>
    <mergeCell ref="A1:E1"/>
    <mergeCell ref="A2:G2"/>
    <mergeCell ref="H2:J2"/>
    <mergeCell ref="A5:J5"/>
    <mergeCell ref="B6:E6"/>
    <mergeCell ref="G6:J6"/>
  </mergeCells>
  <pageMargins left="1.05" right="1.05" top="0.5" bottom="0.25" header="0" footer="0"/>
  <pageSetup orientation="portrait" r:id="rId1"/>
  <headerFooter alignWithMargins="0"/>
  <colBreaks count="1" manualBreakCount="1">
    <brk id="10"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view="pageLayout" zoomScale="166" zoomScaleNormal="145" zoomScaleSheetLayoutView="100" zoomScalePageLayoutView="166" workbookViewId="0">
      <selection sqref="A1:E1"/>
    </sheetView>
  </sheetViews>
  <sheetFormatPr defaultColWidth="9.140625" defaultRowHeight="12.75" x14ac:dyDescent="0.2"/>
  <cols>
    <col min="1" max="1" width="8.85546875" customWidth="1"/>
    <col min="2" max="2" width="9.140625" style="9" customWidth="1"/>
    <col min="3" max="3" width="9.140625" style="3" customWidth="1"/>
    <col min="4" max="4" width="9.7109375" style="9" customWidth="1"/>
    <col min="5" max="5" width="8.5703125" style="3" customWidth="1"/>
    <col min="6" max="6" width="0.7109375" style="3" customWidth="1"/>
    <col min="7" max="7" width="9.140625" style="2" customWidth="1"/>
    <col min="8" max="8" width="9.28515625" style="3" customWidth="1"/>
    <col min="9" max="9" width="9.5703125" style="2" customWidth="1"/>
    <col min="10" max="10" width="9.140625" style="3" customWidth="1"/>
    <col min="12" max="12" width="10.42578125" bestFit="1" customWidth="1"/>
    <col min="13" max="13" width="10.140625" bestFit="1" customWidth="1"/>
    <col min="16" max="16" width="11.140625" bestFit="1" customWidth="1"/>
    <col min="18" max="18" width="10" bestFit="1" customWidth="1"/>
  </cols>
  <sheetData>
    <row r="1" spans="1:11" ht="9.75" customHeight="1" x14ac:dyDescent="0.2">
      <c r="A1" s="459" t="s">
        <v>283</v>
      </c>
      <c r="B1" s="459"/>
      <c r="C1" s="459"/>
      <c r="D1" s="459"/>
      <c r="E1" s="459"/>
      <c r="F1" s="200"/>
    </row>
    <row r="2" spans="1:11" ht="12.75" customHeight="1" x14ac:dyDescent="0.2">
      <c r="A2" s="460" t="s">
        <v>364</v>
      </c>
      <c r="B2" s="460"/>
      <c r="C2" s="460"/>
      <c r="D2" s="460"/>
      <c r="E2" s="460"/>
      <c r="F2" s="460"/>
      <c r="G2" s="460"/>
      <c r="H2" s="460"/>
      <c r="I2" s="460"/>
      <c r="J2" s="460"/>
    </row>
    <row r="3" spans="1:11" ht="36" customHeight="1" thickBot="1" x14ac:dyDescent="0.25">
      <c r="A3" s="463" t="s">
        <v>408</v>
      </c>
      <c r="B3" s="463"/>
      <c r="C3" s="463"/>
      <c r="D3" s="463"/>
      <c r="E3" s="463"/>
      <c r="F3" s="463"/>
      <c r="G3" s="463"/>
      <c r="H3" s="463"/>
      <c r="I3" s="463"/>
      <c r="J3" s="463"/>
    </row>
    <row r="4" spans="1:11" ht="7.5" customHeight="1" thickBot="1" x14ac:dyDescent="0.25">
      <c r="A4" s="65"/>
      <c r="B4" s="66"/>
      <c r="C4" s="66"/>
      <c r="D4" s="66"/>
      <c r="E4" s="66"/>
      <c r="F4" s="66"/>
      <c r="G4" s="66"/>
      <c r="H4" s="66"/>
      <c r="I4" s="66"/>
      <c r="J4" s="66"/>
    </row>
    <row r="5" spans="1:11" ht="18" customHeight="1" x14ac:dyDescent="0.2">
      <c r="A5" s="465" t="s">
        <v>409</v>
      </c>
      <c r="B5" s="476"/>
      <c r="C5" s="476"/>
      <c r="D5" s="476"/>
      <c r="E5" s="476"/>
      <c r="F5" s="476"/>
      <c r="G5" s="476"/>
      <c r="H5" s="476"/>
      <c r="I5" s="476"/>
      <c r="J5" s="476"/>
    </row>
    <row r="6" spans="1:11" ht="9.1999999999999993" customHeight="1" x14ac:dyDescent="0.2">
      <c r="A6" s="132"/>
      <c r="B6" s="504" t="s">
        <v>281</v>
      </c>
      <c r="C6" s="504"/>
      <c r="D6" s="504"/>
      <c r="E6" s="504"/>
      <c r="F6" s="206"/>
      <c r="G6" s="504" t="s">
        <v>282</v>
      </c>
      <c r="H6" s="504"/>
      <c r="I6" s="504"/>
      <c r="J6" s="504"/>
    </row>
    <row r="7" spans="1:11" ht="18.75" customHeight="1" x14ac:dyDescent="0.2">
      <c r="A7" s="62"/>
      <c r="B7" s="62"/>
      <c r="C7" s="506" t="s">
        <v>280</v>
      </c>
      <c r="D7" s="506"/>
      <c r="E7" s="352"/>
      <c r="F7" s="62"/>
      <c r="G7" s="130"/>
      <c r="H7" s="506" t="s">
        <v>280</v>
      </c>
      <c r="I7" s="506"/>
      <c r="J7" s="352"/>
    </row>
    <row r="8" spans="1:11" ht="27.75" customHeight="1" x14ac:dyDescent="0.2">
      <c r="A8" s="199" t="s">
        <v>284</v>
      </c>
      <c r="B8" s="230" t="s">
        <v>128</v>
      </c>
      <c r="C8" s="230" t="s">
        <v>129</v>
      </c>
      <c r="D8" s="230" t="s">
        <v>130</v>
      </c>
      <c r="E8" s="230" t="s">
        <v>0</v>
      </c>
      <c r="F8" s="230"/>
      <c r="G8" s="230" t="s">
        <v>128</v>
      </c>
      <c r="H8" s="230" t="s">
        <v>129</v>
      </c>
      <c r="I8" s="230" t="s">
        <v>130</v>
      </c>
      <c r="J8" s="230" t="s">
        <v>0</v>
      </c>
      <c r="K8" s="11"/>
    </row>
    <row r="9" spans="1:11" ht="9.1999999999999993" customHeight="1" x14ac:dyDescent="0.2">
      <c r="A9" s="101" t="s">
        <v>53</v>
      </c>
      <c r="B9" s="322" t="s">
        <v>192</v>
      </c>
      <c r="C9" s="322" t="s">
        <v>192</v>
      </c>
      <c r="D9" s="322" t="s">
        <v>192</v>
      </c>
      <c r="E9" s="322" t="s">
        <v>192</v>
      </c>
      <c r="F9" s="209"/>
      <c r="G9" s="329">
        <v>401907</v>
      </c>
      <c r="H9" s="329">
        <v>2171755</v>
      </c>
      <c r="I9" s="329">
        <v>3947216</v>
      </c>
      <c r="J9" s="329">
        <v>6520878</v>
      </c>
      <c r="K9" s="1"/>
    </row>
    <row r="10" spans="1:11" ht="9.1999999999999993" customHeight="1" x14ac:dyDescent="0.2">
      <c r="A10" s="101" t="s">
        <v>98</v>
      </c>
      <c r="B10" s="296">
        <v>10403</v>
      </c>
      <c r="C10" s="296">
        <v>122052</v>
      </c>
      <c r="D10" s="296">
        <v>18930</v>
      </c>
      <c r="E10" s="257">
        <v>151385</v>
      </c>
      <c r="F10" s="116"/>
      <c r="G10" s="257">
        <v>182427</v>
      </c>
      <c r="H10" s="257">
        <v>1552500</v>
      </c>
      <c r="I10" s="257">
        <v>3495801</v>
      </c>
      <c r="J10" s="257">
        <v>5230728</v>
      </c>
      <c r="K10" s="5"/>
    </row>
    <row r="11" spans="1:11" s="358" customFormat="1" ht="9.1999999999999993" customHeight="1" x14ac:dyDescent="0.2">
      <c r="A11" s="101" t="s">
        <v>335</v>
      </c>
      <c r="B11" s="331">
        <v>25932</v>
      </c>
      <c r="C11" s="331">
        <v>396560</v>
      </c>
      <c r="D11" s="331">
        <v>103760</v>
      </c>
      <c r="E11" s="330">
        <v>526252</v>
      </c>
      <c r="F11" s="133"/>
      <c r="G11" s="330">
        <v>116800</v>
      </c>
      <c r="H11" s="330">
        <v>781750</v>
      </c>
      <c r="I11" s="330">
        <v>2857119</v>
      </c>
      <c r="J11" s="330">
        <v>3755669</v>
      </c>
      <c r="K11" s="5"/>
    </row>
    <row r="12" spans="1:11" ht="9.1999999999999993" customHeight="1" thickBot="1" x14ac:dyDescent="0.25">
      <c r="A12" s="102" t="s">
        <v>336</v>
      </c>
      <c r="B12" s="331">
        <v>17256</v>
      </c>
      <c r="C12" s="331">
        <v>206008</v>
      </c>
      <c r="D12" s="331">
        <v>207963</v>
      </c>
      <c r="E12" s="330">
        <v>431227</v>
      </c>
      <c r="F12" s="133"/>
      <c r="G12" s="330">
        <v>69933</v>
      </c>
      <c r="H12" s="271">
        <v>319666</v>
      </c>
      <c r="I12" s="271">
        <v>1724998</v>
      </c>
      <c r="J12" s="271">
        <v>2114597</v>
      </c>
      <c r="K12" s="3"/>
    </row>
    <row r="13" spans="1:11" ht="9.1999999999999993" customHeight="1" x14ac:dyDescent="0.2">
      <c r="A13" s="121" t="s">
        <v>0</v>
      </c>
      <c r="B13" s="298">
        <v>53591</v>
      </c>
      <c r="C13" s="298">
        <v>724620</v>
      </c>
      <c r="D13" s="298">
        <v>330653</v>
      </c>
      <c r="E13" s="186">
        <v>1108864</v>
      </c>
      <c r="F13" s="148"/>
      <c r="G13" s="186">
        <v>771067</v>
      </c>
      <c r="H13" s="186">
        <v>4825671</v>
      </c>
      <c r="I13" s="186">
        <v>12025134</v>
      </c>
      <c r="J13" s="186">
        <v>17621872</v>
      </c>
      <c r="K13" s="3"/>
    </row>
    <row r="14" spans="1:11" ht="9.1999999999999993" customHeight="1" x14ac:dyDescent="0.2">
      <c r="A14" s="199"/>
      <c r="B14" s="49"/>
      <c r="C14" s="151"/>
      <c r="D14" s="49"/>
      <c r="E14" s="151"/>
      <c r="F14" s="151"/>
      <c r="G14" s="49"/>
      <c r="H14" s="151"/>
      <c r="I14" s="49"/>
      <c r="J14" s="151"/>
      <c r="K14" s="3"/>
    </row>
    <row r="15" spans="1:11" ht="9.1999999999999993" customHeight="1" x14ac:dyDescent="0.2">
      <c r="A15" s="120" t="s">
        <v>332</v>
      </c>
      <c r="B15" s="49"/>
      <c r="C15" s="151"/>
      <c r="D15" s="49"/>
      <c r="E15" s="151"/>
      <c r="F15" s="151"/>
      <c r="G15" s="49"/>
      <c r="H15" s="151"/>
      <c r="I15" s="49"/>
      <c r="J15" s="151"/>
      <c r="K15" s="3"/>
    </row>
    <row r="16" spans="1:11" ht="9.1999999999999993" customHeight="1" x14ac:dyDescent="0.2">
      <c r="A16" s="101" t="s">
        <v>53</v>
      </c>
      <c r="B16" s="323" t="s">
        <v>192</v>
      </c>
      <c r="C16" s="323" t="s">
        <v>192</v>
      </c>
      <c r="D16" s="323" t="s">
        <v>192</v>
      </c>
      <c r="E16" s="323" t="s">
        <v>192</v>
      </c>
      <c r="F16" s="215"/>
      <c r="G16" s="326">
        <f>(G9/$J9)*100</f>
        <v>6.1633878137269251</v>
      </c>
      <c r="H16" s="323">
        <f t="shared" ref="H16:I16" si="0">(H9/$J9)*100</f>
        <v>33.304640878114874</v>
      </c>
      <c r="I16" s="323">
        <f t="shared" si="0"/>
        <v>60.531971308158191</v>
      </c>
      <c r="J16" s="323">
        <v>100</v>
      </c>
      <c r="K16" s="3"/>
    </row>
    <row r="17" spans="1:11" ht="9.1999999999999993" customHeight="1" x14ac:dyDescent="0.2">
      <c r="A17" s="101" t="s">
        <v>98</v>
      </c>
      <c r="B17" s="288">
        <f>(B10/$E10)*100</f>
        <v>6.8718829474518612</v>
      </c>
      <c r="C17" s="288">
        <f t="shared" ref="C17:D17" si="1">(C10/$E10)*100</f>
        <v>80.623575651484629</v>
      </c>
      <c r="D17" s="288">
        <f t="shared" si="1"/>
        <v>12.504541401063513</v>
      </c>
      <c r="E17" s="288">
        <v>100</v>
      </c>
      <c r="F17" s="123"/>
      <c r="G17" s="300">
        <f t="shared" ref="G17:I17" si="2">(G10/$J10)*100</f>
        <v>3.4876024905137486</v>
      </c>
      <c r="H17" s="288">
        <f t="shared" si="2"/>
        <v>29.680381010062078</v>
      </c>
      <c r="I17" s="288">
        <f t="shared" si="2"/>
        <v>66.832016499424171</v>
      </c>
      <c r="J17" s="288">
        <v>100</v>
      </c>
      <c r="K17" s="3"/>
    </row>
    <row r="18" spans="1:11" s="358" customFormat="1" ht="9.1999999999999993" customHeight="1" x14ac:dyDescent="0.2">
      <c r="A18" s="101" t="s">
        <v>335</v>
      </c>
      <c r="B18" s="324">
        <f t="shared" ref="B18:D18" si="3">(B11/$E11)*100</f>
        <v>4.9276772344808188</v>
      </c>
      <c r="C18" s="324">
        <f t="shared" si="3"/>
        <v>75.355533090610578</v>
      </c>
      <c r="D18" s="324">
        <f t="shared" si="3"/>
        <v>19.7167896749086</v>
      </c>
      <c r="E18" s="288">
        <v>100</v>
      </c>
      <c r="F18" s="134"/>
      <c r="G18" s="327">
        <f t="shared" ref="G18:I18" si="4">(G11/$J11)*100</f>
        <v>3.1099652285651374</v>
      </c>
      <c r="H18" s="324">
        <f t="shared" si="4"/>
        <v>20.815199635537638</v>
      </c>
      <c r="I18" s="324">
        <f t="shared" si="4"/>
        <v>76.074835135897217</v>
      </c>
      <c r="J18" s="288">
        <v>100</v>
      </c>
      <c r="K18" s="3"/>
    </row>
    <row r="19" spans="1:11" ht="9.1999999999999993" customHeight="1" thickBot="1" x14ac:dyDescent="0.25">
      <c r="A19" s="102" t="s">
        <v>336</v>
      </c>
      <c r="B19" s="324">
        <f t="shared" ref="B19:D19" si="5">(B12/$E12)*100</f>
        <v>4.0016047232664009</v>
      </c>
      <c r="C19" s="324">
        <f t="shared" si="5"/>
        <v>47.772518882166473</v>
      </c>
      <c r="D19" s="324">
        <f t="shared" si="5"/>
        <v>48.22587639456713</v>
      </c>
      <c r="E19" s="324">
        <v>100</v>
      </c>
      <c r="F19" s="134"/>
      <c r="G19" s="327">
        <f t="shared" ref="G19:I19" si="6">(G12/$J12)*100</f>
        <v>3.3071549803579599</v>
      </c>
      <c r="H19" s="324">
        <f t="shared" si="6"/>
        <v>15.117112149501772</v>
      </c>
      <c r="I19" s="324">
        <f t="shared" si="6"/>
        <v>81.575732870140271</v>
      </c>
      <c r="J19" s="324">
        <v>100</v>
      </c>
      <c r="K19" s="3"/>
    </row>
    <row r="20" spans="1:11" ht="9.1999999999999993" customHeight="1" x14ac:dyDescent="0.2">
      <c r="A20" s="68" t="s">
        <v>0</v>
      </c>
      <c r="B20" s="325">
        <f t="shared" ref="B20:D20" si="7">(B13/$E13)*100</f>
        <v>4.832964186771326</v>
      </c>
      <c r="C20" s="325">
        <f t="shared" si="7"/>
        <v>65.347959713725032</v>
      </c>
      <c r="D20" s="325">
        <f t="shared" si="7"/>
        <v>29.81907609950364</v>
      </c>
      <c r="E20" s="325">
        <v>100</v>
      </c>
      <c r="F20" s="135"/>
      <c r="G20" s="328">
        <f t="shared" ref="G20:I20" si="8">(G13/$J13)*100</f>
        <v>4.3756247917360884</v>
      </c>
      <c r="H20" s="325">
        <f t="shared" si="8"/>
        <v>27.384553695543811</v>
      </c>
      <c r="I20" s="325">
        <f t="shared" si="8"/>
        <v>68.239821512720098</v>
      </c>
      <c r="J20" s="325">
        <v>100</v>
      </c>
      <c r="K20" s="3"/>
    </row>
    <row r="21" spans="1:11" ht="9.75" customHeight="1" x14ac:dyDescent="0.2">
      <c r="A21" s="474" t="s">
        <v>455</v>
      </c>
      <c r="B21" s="475"/>
      <c r="C21" s="475"/>
      <c r="D21" s="475"/>
      <c r="E21" s="475"/>
      <c r="F21" s="475"/>
      <c r="G21" s="475"/>
      <c r="H21" s="475"/>
      <c r="I21" s="475"/>
      <c r="J21" s="475"/>
      <c r="K21" s="3"/>
    </row>
    <row r="22" spans="1:11" ht="18" customHeight="1" x14ac:dyDescent="0.2">
      <c r="A22" s="439"/>
      <c r="B22" s="439"/>
      <c r="C22" s="439"/>
      <c r="D22" s="439"/>
      <c r="E22" s="439"/>
      <c r="F22" s="439"/>
      <c r="G22" s="439"/>
      <c r="H22" s="56"/>
      <c r="I22" s="55"/>
      <c r="J22" s="56"/>
      <c r="K22" s="3"/>
    </row>
    <row r="25" spans="1:11" ht="12.75" customHeight="1" x14ac:dyDescent="0.2"/>
    <row r="46" ht="12.75" customHeight="1" x14ac:dyDescent="0.2"/>
    <row r="50" ht="12.75" customHeight="1" x14ac:dyDescent="0.2"/>
    <row r="72" ht="12.75" customHeight="1" x14ac:dyDescent="0.2"/>
    <row r="76" ht="12.75" customHeight="1" x14ac:dyDescent="0.2"/>
    <row r="97" ht="12.75" customHeight="1" x14ac:dyDescent="0.2"/>
    <row r="101" ht="12.75" customHeight="1" x14ac:dyDescent="0.2"/>
  </sheetData>
  <mergeCells count="11">
    <mergeCell ref="C7:D7"/>
    <mergeCell ref="H7:I7"/>
    <mergeCell ref="G6:J6"/>
    <mergeCell ref="A21:J21"/>
    <mergeCell ref="A22:G22"/>
    <mergeCell ref="B6:E6"/>
    <mergeCell ref="A1:E1"/>
    <mergeCell ref="A2:G2"/>
    <mergeCell ref="H2:J2"/>
    <mergeCell ref="A3:J3"/>
    <mergeCell ref="A5:J5"/>
  </mergeCells>
  <pageMargins left="1.05" right="1.05" top="0.5" bottom="0.25" header="0" footer="0"/>
  <pageSetup orientation="portrait" r:id="rId1"/>
  <headerFooter alignWithMargins="0"/>
  <colBreaks count="1" manualBreakCount="1">
    <brk id="10"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showWhiteSpace="0" view="pageLayout" zoomScale="160" zoomScaleNormal="100" zoomScaleSheetLayoutView="100" zoomScalePageLayoutView="160" workbookViewId="0"/>
  </sheetViews>
  <sheetFormatPr defaultRowHeight="8.25" x14ac:dyDescent="0.15"/>
  <cols>
    <col min="1" max="1" width="13.85546875" style="131" customWidth="1"/>
    <col min="2" max="7" width="11.42578125" style="131" customWidth="1"/>
    <col min="8" max="8" width="12.7109375" style="131" customWidth="1"/>
    <col min="9" max="16384" width="9.140625" style="131"/>
  </cols>
  <sheetData>
    <row r="1" spans="1:8" ht="10.5" customHeight="1" x14ac:dyDescent="0.15">
      <c r="A1" s="214" t="s">
        <v>285</v>
      </c>
    </row>
    <row r="2" spans="1:8" ht="12.75" customHeight="1" x14ac:dyDescent="0.15">
      <c r="A2" s="433" t="s">
        <v>364</v>
      </c>
      <c r="B2" s="433"/>
      <c r="C2" s="433"/>
      <c r="D2" s="433"/>
      <c r="E2" s="433"/>
      <c r="F2" s="433"/>
      <c r="G2" s="433"/>
    </row>
    <row r="3" spans="1:8" ht="18" customHeight="1" x14ac:dyDescent="0.15">
      <c r="A3" s="446" t="s">
        <v>410</v>
      </c>
      <c r="B3" s="446"/>
      <c r="C3" s="446"/>
      <c r="D3" s="446"/>
      <c r="E3" s="446"/>
      <c r="F3" s="446"/>
      <c r="G3" s="446"/>
    </row>
    <row r="4" spans="1:8" ht="7.5" customHeight="1" x14ac:dyDescent="0.15">
      <c r="A4" s="503"/>
      <c r="B4" s="503"/>
      <c r="C4" s="503"/>
      <c r="D4" s="503"/>
      <c r="E4" s="503"/>
      <c r="F4" s="503"/>
      <c r="G4" s="503"/>
    </row>
    <row r="5" spans="1:8" ht="18" customHeight="1" x14ac:dyDescent="0.15">
      <c r="A5" s="468" t="s">
        <v>411</v>
      </c>
      <c r="B5" s="469"/>
      <c r="C5" s="469"/>
      <c r="D5" s="469"/>
      <c r="E5" s="469"/>
      <c r="F5" s="469"/>
      <c r="G5" s="469"/>
    </row>
    <row r="6" spans="1:8" ht="9.1999999999999993" customHeight="1" x14ac:dyDescent="0.15">
      <c r="B6" s="39" t="s">
        <v>54</v>
      </c>
      <c r="C6" s="39" t="s">
        <v>55</v>
      </c>
      <c r="D6" s="39" t="s">
        <v>56</v>
      </c>
      <c r="E6" s="39" t="s">
        <v>74</v>
      </c>
      <c r="F6" s="39" t="s">
        <v>57</v>
      </c>
      <c r="G6" s="39" t="s">
        <v>0</v>
      </c>
    </row>
    <row r="7" spans="1:8" ht="9.1999999999999993" customHeight="1" x14ac:dyDescent="0.15">
      <c r="A7" s="20" t="s">
        <v>21</v>
      </c>
      <c r="B7" s="295">
        <v>6114955</v>
      </c>
      <c r="C7" s="295">
        <v>4258379</v>
      </c>
      <c r="D7" s="332">
        <v>7704952</v>
      </c>
      <c r="E7" s="332">
        <v>6817484</v>
      </c>
      <c r="F7" s="332">
        <v>4027757</v>
      </c>
      <c r="G7" s="332">
        <v>28923527</v>
      </c>
      <c r="H7" s="406"/>
    </row>
    <row r="8" spans="1:8" ht="9.1999999999999993" customHeight="1" x14ac:dyDescent="0.15">
      <c r="A8" s="103" t="s">
        <v>84</v>
      </c>
      <c r="B8" s="296">
        <v>946768</v>
      </c>
      <c r="C8" s="296">
        <v>1596414</v>
      </c>
      <c r="D8" s="257">
        <v>3752548</v>
      </c>
      <c r="E8" s="257">
        <v>4312939</v>
      </c>
      <c r="F8" s="257">
        <v>2332286</v>
      </c>
      <c r="G8" s="257">
        <v>12940955</v>
      </c>
      <c r="H8" s="27"/>
    </row>
    <row r="9" spans="1:8" ht="9.1999999999999993" customHeight="1" x14ac:dyDescent="0.15">
      <c r="A9" s="103" t="s">
        <v>85</v>
      </c>
      <c r="B9" s="296">
        <v>5168187</v>
      </c>
      <c r="C9" s="296">
        <v>2661965</v>
      </c>
      <c r="D9" s="257">
        <v>3952404</v>
      </c>
      <c r="E9" s="257">
        <v>2504545</v>
      </c>
      <c r="F9" s="257">
        <v>1695471</v>
      </c>
      <c r="G9" s="257">
        <v>15982572</v>
      </c>
      <c r="H9" s="27"/>
    </row>
    <row r="10" spans="1:8" ht="9.1999999999999993" customHeight="1" x14ac:dyDescent="0.15">
      <c r="A10" s="20" t="s">
        <v>68</v>
      </c>
      <c r="B10" s="295">
        <v>3693754</v>
      </c>
      <c r="C10" s="295">
        <v>8292983</v>
      </c>
      <c r="D10" s="332">
        <v>40434736</v>
      </c>
      <c r="E10" s="332">
        <v>42583563</v>
      </c>
      <c r="F10" s="332">
        <v>45909369</v>
      </c>
      <c r="G10" s="332">
        <v>140914405</v>
      </c>
      <c r="H10" s="27"/>
    </row>
    <row r="11" spans="1:8" ht="9.1999999999999993" customHeight="1" x14ac:dyDescent="0.15">
      <c r="A11" s="20" t="s">
        <v>69</v>
      </c>
      <c r="B11" s="295">
        <v>1108747</v>
      </c>
      <c r="C11" s="295">
        <v>2824580</v>
      </c>
      <c r="D11" s="332">
        <v>7467778</v>
      </c>
      <c r="E11" s="332">
        <v>7919107</v>
      </c>
      <c r="F11" s="332">
        <v>4462348</v>
      </c>
      <c r="G11" s="332">
        <v>23782560</v>
      </c>
      <c r="H11" s="27"/>
    </row>
    <row r="12" spans="1:8" ht="9.1999999999999993" customHeight="1" x14ac:dyDescent="0.15">
      <c r="A12" s="20" t="s">
        <v>70</v>
      </c>
      <c r="B12" s="295">
        <v>877578</v>
      </c>
      <c r="C12" s="295">
        <v>622863</v>
      </c>
      <c r="D12" s="332">
        <v>1613696</v>
      </c>
      <c r="E12" s="332">
        <v>2080525</v>
      </c>
      <c r="F12" s="332">
        <v>5380290</v>
      </c>
      <c r="G12" s="332">
        <v>10574952</v>
      </c>
      <c r="H12" s="27"/>
    </row>
    <row r="13" spans="1:8" ht="9.1999999999999993" customHeight="1" thickBot="1" x14ac:dyDescent="0.2">
      <c r="A13" s="34" t="s">
        <v>71</v>
      </c>
      <c r="B13" s="297">
        <v>211698</v>
      </c>
      <c r="C13" s="297">
        <v>411246</v>
      </c>
      <c r="D13" s="307">
        <v>1211917</v>
      </c>
      <c r="E13" s="307">
        <v>1645220</v>
      </c>
      <c r="F13" s="307">
        <v>1165837</v>
      </c>
      <c r="G13" s="307">
        <v>4645918</v>
      </c>
      <c r="H13" s="27"/>
    </row>
    <row r="14" spans="1:8" ht="9.1999999999999993" customHeight="1" x14ac:dyDescent="0.15">
      <c r="A14" s="282" t="s">
        <v>0</v>
      </c>
      <c r="B14" s="298">
        <v>12006732</v>
      </c>
      <c r="C14" s="298">
        <v>16410051</v>
      </c>
      <c r="D14" s="186">
        <v>58433079</v>
      </c>
      <c r="E14" s="186">
        <v>61045899</v>
      </c>
      <c r="F14" s="186">
        <v>60945601</v>
      </c>
      <c r="G14" s="186">
        <v>208841362</v>
      </c>
    </row>
    <row r="15" spans="1:8" ht="9.1999999999999993" customHeight="1" x14ac:dyDescent="0.15">
      <c r="A15" s="226"/>
      <c r="B15" s="55"/>
      <c r="C15" s="49"/>
      <c r="D15" s="49"/>
      <c r="E15" s="49"/>
      <c r="F15" s="49"/>
      <c r="G15" s="49"/>
    </row>
    <row r="16" spans="1:8" ht="9.1999999999999993" customHeight="1" x14ac:dyDescent="0.15">
      <c r="A16" s="283" t="s">
        <v>332</v>
      </c>
      <c r="B16" s="55"/>
      <c r="C16" s="49"/>
      <c r="D16" s="49"/>
      <c r="E16" s="49"/>
      <c r="F16" s="49"/>
      <c r="G16" s="49"/>
    </row>
    <row r="17" spans="1:8" ht="9.1999999999999993" customHeight="1" x14ac:dyDescent="0.15">
      <c r="A17" s="284" t="s">
        <v>21</v>
      </c>
      <c r="B17" s="291">
        <f>(B7/$G7)*100</f>
        <v>21.141802657746407</v>
      </c>
      <c r="C17" s="291">
        <f t="shared" ref="C17:F17" si="0">(C7/$G7)*100</f>
        <v>14.722889777584871</v>
      </c>
      <c r="D17" s="301">
        <f t="shared" si="0"/>
        <v>26.639047167380379</v>
      </c>
      <c r="E17" s="301">
        <f t="shared" si="0"/>
        <v>23.570721509862889</v>
      </c>
      <c r="F17" s="301">
        <f t="shared" si="0"/>
        <v>13.925538887425452</v>
      </c>
      <c r="G17" s="334">
        <v>100</v>
      </c>
      <c r="H17" s="56"/>
    </row>
    <row r="18" spans="1:8" ht="9.1999999999999993" customHeight="1" x14ac:dyDescent="0.15">
      <c r="A18" s="234" t="s">
        <v>84</v>
      </c>
      <c r="B18" s="292">
        <f t="shared" ref="B18:F18" si="1">(B8/$G8)*100</f>
        <v>7.3160597498407185</v>
      </c>
      <c r="C18" s="292">
        <f t="shared" si="1"/>
        <v>12.336137479807324</v>
      </c>
      <c r="D18" s="278">
        <f t="shared" si="1"/>
        <v>28.997458070134702</v>
      </c>
      <c r="E18" s="278">
        <f t="shared" si="1"/>
        <v>33.327826269390478</v>
      </c>
      <c r="F18" s="278">
        <f t="shared" si="1"/>
        <v>18.022518430826782</v>
      </c>
      <c r="G18" s="335">
        <v>100</v>
      </c>
    </row>
    <row r="19" spans="1:8" ht="9.1999999999999993" customHeight="1" x14ac:dyDescent="0.15">
      <c r="A19" s="234" t="s">
        <v>85</v>
      </c>
      <c r="B19" s="292">
        <f t="shared" ref="B19:F19" si="2">(B9/$G9)*100</f>
        <v>32.336391164075465</v>
      </c>
      <c r="C19" s="292">
        <f t="shared" si="2"/>
        <v>16.655423169687584</v>
      </c>
      <c r="D19" s="278">
        <f t="shared" si="2"/>
        <v>24.729461566010777</v>
      </c>
      <c r="E19" s="278">
        <f t="shared" si="2"/>
        <v>15.670475315237123</v>
      </c>
      <c r="F19" s="278">
        <f t="shared" si="2"/>
        <v>10.608248784989049</v>
      </c>
      <c r="G19" s="335">
        <v>100</v>
      </c>
    </row>
    <row r="20" spans="1:8" ht="9.1999999999999993" customHeight="1" x14ac:dyDescent="0.15">
      <c r="A20" s="284" t="s">
        <v>68</v>
      </c>
      <c r="B20" s="291">
        <f t="shared" ref="B20:F20" si="3">(B10/$G10)*100</f>
        <v>2.6212749505630741</v>
      </c>
      <c r="C20" s="291">
        <f t="shared" si="3"/>
        <v>5.8851208292012442</v>
      </c>
      <c r="D20" s="301">
        <f t="shared" si="3"/>
        <v>28.69453694247937</v>
      </c>
      <c r="E20" s="301">
        <f t="shared" si="3"/>
        <v>30.219453433451321</v>
      </c>
      <c r="F20" s="301">
        <f t="shared" si="3"/>
        <v>32.579613844304987</v>
      </c>
      <c r="G20" s="334">
        <v>100</v>
      </c>
    </row>
    <row r="21" spans="1:8" ht="9.1999999999999993" customHeight="1" x14ac:dyDescent="0.15">
      <c r="A21" s="284" t="s">
        <v>69</v>
      </c>
      <c r="B21" s="291">
        <f t="shared" ref="B21:F21" si="4">(B11/$G11)*100</f>
        <v>4.6620170410586583</v>
      </c>
      <c r="C21" s="291">
        <f t="shared" si="4"/>
        <v>11.87668610948527</v>
      </c>
      <c r="D21" s="301">
        <f t="shared" si="4"/>
        <v>31.400227729899555</v>
      </c>
      <c r="E21" s="301">
        <f t="shared" si="4"/>
        <v>33.297958672237129</v>
      </c>
      <c r="F21" s="301">
        <f t="shared" si="4"/>
        <v>18.763110447319381</v>
      </c>
      <c r="G21" s="334">
        <v>100</v>
      </c>
    </row>
    <row r="22" spans="1:8" ht="9.1999999999999993" customHeight="1" x14ac:dyDescent="0.15">
      <c r="A22" s="284" t="s">
        <v>70</v>
      </c>
      <c r="B22" s="291">
        <f t="shared" ref="B22:F22" si="5">(B12/$G12)*100</f>
        <v>8.2986475966983111</v>
      </c>
      <c r="C22" s="291">
        <f t="shared" si="5"/>
        <v>5.889984181488483</v>
      </c>
      <c r="D22" s="301">
        <f t="shared" si="5"/>
        <v>15.259605906485438</v>
      </c>
      <c r="E22" s="301">
        <f t="shared" si="5"/>
        <v>19.674084572677021</v>
      </c>
      <c r="F22" s="301">
        <f t="shared" si="5"/>
        <v>50.877677742650754</v>
      </c>
      <c r="G22" s="334">
        <v>100</v>
      </c>
    </row>
    <row r="23" spans="1:8" ht="9.1999999999999993" customHeight="1" thickBot="1" x14ac:dyDescent="0.2">
      <c r="A23" s="226" t="s">
        <v>71</v>
      </c>
      <c r="B23" s="293">
        <f t="shared" ref="B23:F23" si="6">(B13/$G13)*100</f>
        <v>4.5566452098379697</v>
      </c>
      <c r="C23" s="293">
        <f t="shared" si="6"/>
        <v>8.8517705219937159</v>
      </c>
      <c r="D23" s="312">
        <f t="shared" si="6"/>
        <v>26.085630439452441</v>
      </c>
      <c r="E23" s="312">
        <f t="shared" si="6"/>
        <v>35.412161816028608</v>
      </c>
      <c r="F23" s="312">
        <f t="shared" si="6"/>
        <v>25.093792012687267</v>
      </c>
      <c r="G23" s="336">
        <v>100</v>
      </c>
    </row>
    <row r="24" spans="1:8" ht="9.1999999999999993" customHeight="1" x14ac:dyDescent="0.15">
      <c r="A24" s="282" t="s">
        <v>90</v>
      </c>
      <c r="B24" s="294">
        <f t="shared" ref="B24:F24" si="7">(B14/$G14)*100</f>
        <v>5.7492116911208422</v>
      </c>
      <c r="C24" s="294">
        <f t="shared" si="7"/>
        <v>7.8576632726614761</v>
      </c>
      <c r="D24" s="333">
        <f t="shared" si="7"/>
        <v>27.979648495109892</v>
      </c>
      <c r="E24" s="333">
        <f t="shared" si="7"/>
        <v>29.230751234039548</v>
      </c>
      <c r="F24" s="333">
        <f t="shared" si="7"/>
        <v>29.182725307068242</v>
      </c>
      <c r="G24" s="337">
        <v>100</v>
      </c>
    </row>
    <row r="25" spans="1:8" ht="28.5" customHeight="1" x14ac:dyDescent="0.15">
      <c r="A25" s="507" t="s">
        <v>358</v>
      </c>
      <c r="B25" s="508"/>
      <c r="C25" s="508"/>
      <c r="D25" s="508"/>
      <c r="E25" s="508"/>
      <c r="F25" s="508"/>
      <c r="G25" s="508"/>
    </row>
    <row r="26" spans="1:8" ht="10.5" customHeight="1" x14ac:dyDescent="0.15">
      <c r="A26" s="500" t="s">
        <v>455</v>
      </c>
      <c r="B26" s="501"/>
      <c r="C26" s="501"/>
      <c r="D26" s="501"/>
      <c r="E26" s="501"/>
      <c r="F26" s="501"/>
      <c r="G26" s="501"/>
    </row>
    <row r="27" spans="1:8" ht="18" customHeight="1" x14ac:dyDescent="0.15">
      <c r="A27" s="502"/>
      <c r="B27" s="502"/>
      <c r="C27" s="502"/>
      <c r="D27" s="502"/>
      <c r="E27" s="502"/>
      <c r="F27" s="502"/>
      <c r="G27" s="502"/>
    </row>
    <row r="28" spans="1:8" ht="12.75" customHeight="1" x14ac:dyDescent="0.15"/>
    <row r="30" spans="1:8"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7">
    <mergeCell ref="A27:G27"/>
    <mergeCell ref="A2:G2"/>
    <mergeCell ref="A3:G3"/>
    <mergeCell ref="A4:G4"/>
    <mergeCell ref="A5:G5"/>
    <mergeCell ref="A25:G25"/>
    <mergeCell ref="A26:G26"/>
  </mergeCells>
  <pageMargins left="1.05" right="1.05" top="0.5" bottom="0.25" header="0" footer="0"/>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view="pageLayout" zoomScale="175" zoomScaleNormal="150" zoomScaleSheetLayoutView="100" zoomScalePageLayoutView="175" workbookViewId="0"/>
  </sheetViews>
  <sheetFormatPr defaultColWidth="5.28515625" defaultRowHeight="12.75" x14ac:dyDescent="0.2"/>
  <cols>
    <col min="1" max="1" width="14.140625" style="14" customWidth="1"/>
    <col min="2" max="5" width="10.140625" style="14" customWidth="1"/>
    <col min="6" max="16384" width="5.28515625" style="14"/>
  </cols>
  <sheetData>
    <row r="1" spans="1:6" ht="10.5" customHeight="1" x14ac:dyDescent="0.2">
      <c r="A1" s="213" t="s">
        <v>286</v>
      </c>
      <c r="B1" s="13"/>
      <c r="C1" s="13"/>
      <c r="D1" s="13"/>
      <c r="E1" s="13"/>
    </row>
    <row r="2" spans="1:6" ht="12.75" customHeight="1" x14ac:dyDescent="0.2">
      <c r="A2" s="433" t="s">
        <v>364</v>
      </c>
      <c r="B2" s="433"/>
      <c r="C2" s="433"/>
      <c r="D2" s="433"/>
      <c r="E2" s="433"/>
    </row>
    <row r="3" spans="1:6" ht="36" customHeight="1" x14ac:dyDescent="0.2">
      <c r="A3" s="446" t="s">
        <v>412</v>
      </c>
      <c r="B3" s="446"/>
      <c r="C3" s="446"/>
      <c r="D3" s="446"/>
      <c r="E3" s="446"/>
    </row>
    <row r="4" spans="1:6" ht="7.5" customHeight="1" x14ac:dyDescent="0.2">
      <c r="A4" s="15"/>
      <c r="B4" s="15"/>
      <c r="C4" s="15"/>
      <c r="D4" s="15"/>
      <c r="E4" s="15"/>
    </row>
    <row r="5" spans="1:6" ht="18" customHeight="1" x14ac:dyDescent="0.2">
      <c r="A5" s="435" t="s">
        <v>413</v>
      </c>
      <c r="B5" s="436"/>
      <c r="C5" s="436"/>
      <c r="D5" s="436"/>
      <c r="E5" s="436"/>
    </row>
    <row r="6" spans="1:6" ht="9.1999999999999993" customHeight="1" x14ac:dyDescent="0.2">
      <c r="A6" s="18"/>
      <c r="B6" s="19" t="s">
        <v>367</v>
      </c>
      <c r="C6" s="19" t="s">
        <v>131</v>
      </c>
      <c r="D6" s="19" t="s">
        <v>363</v>
      </c>
      <c r="E6" s="19" t="s">
        <v>132</v>
      </c>
      <c r="F6" s="17"/>
    </row>
    <row r="7" spans="1:6" ht="9.1999999999999993" customHeight="1" x14ac:dyDescent="0.2">
      <c r="A7" s="101" t="s">
        <v>54</v>
      </c>
      <c r="B7" s="109">
        <v>5168187</v>
      </c>
      <c r="C7" s="109">
        <v>4048910</v>
      </c>
      <c r="D7" s="110">
        <f>(B7/B$12)*100</f>
        <v>32.336391164075465</v>
      </c>
      <c r="E7" s="110">
        <v>39.354436813244227</v>
      </c>
      <c r="F7" s="16"/>
    </row>
    <row r="8" spans="1:6" ht="9.1999999999999993" customHeight="1" x14ac:dyDescent="0.2">
      <c r="A8" s="101" t="s">
        <v>55</v>
      </c>
      <c r="B8" s="109">
        <v>2661965</v>
      </c>
      <c r="C8" s="109">
        <v>2131612</v>
      </c>
      <c r="D8" s="110">
        <f t="shared" ref="D8:D11" si="0">(B8/B$12)*100</f>
        <v>16.655423169687584</v>
      </c>
      <c r="E8" s="110">
        <v>20.718758817645526</v>
      </c>
      <c r="F8" s="16"/>
    </row>
    <row r="9" spans="1:6" ht="9.1999999999999993" customHeight="1" x14ac:dyDescent="0.2">
      <c r="A9" s="101" t="s">
        <v>56</v>
      </c>
      <c r="B9" s="109">
        <v>3952404</v>
      </c>
      <c r="C9" s="109">
        <v>1835135</v>
      </c>
      <c r="D9" s="110">
        <f t="shared" si="0"/>
        <v>24.729461566010777</v>
      </c>
      <c r="E9" s="110">
        <v>17.837073286705049</v>
      </c>
      <c r="F9" s="16"/>
    </row>
    <row r="10" spans="1:6" ht="9.1999999999999993" customHeight="1" x14ac:dyDescent="0.2">
      <c r="A10" s="101" t="s">
        <v>74</v>
      </c>
      <c r="B10" s="109">
        <v>2504545</v>
      </c>
      <c r="C10" s="109">
        <v>1411053</v>
      </c>
      <c r="D10" s="110">
        <f t="shared" si="0"/>
        <v>15.670475315237123</v>
      </c>
      <c r="E10" s="110">
        <v>13.715097675334523</v>
      </c>
      <c r="F10" s="16"/>
    </row>
    <row r="11" spans="1:6" ht="9.1999999999999993" customHeight="1" thickBot="1" x14ac:dyDescent="0.25">
      <c r="A11" s="102" t="s">
        <v>57</v>
      </c>
      <c r="B11" s="111">
        <v>1695471</v>
      </c>
      <c r="C11" s="111">
        <v>861609</v>
      </c>
      <c r="D11" s="110">
        <f t="shared" si="0"/>
        <v>10.608248784989049</v>
      </c>
      <c r="E11" s="112">
        <v>8.3746334070706787</v>
      </c>
      <c r="F11" s="16"/>
    </row>
    <row r="12" spans="1:6" ht="9.1999999999999993" customHeight="1" x14ac:dyDescent="0.2">
      <c r="A12" s="40" t="s">
        <v>0</v>
      </c>
      <c r="B12" s="41">
        <v>15982572</v>
      </c>
      <c r="C12" s="41">
        <v>10288319</v>
      </c>
      <c r="D12" s="42">
        <v>100</v>
      </c>
      <c r="E12" s="42">
        <v>100</v>
      </c>
      <c r="F12" s="16"/>
    </row>
    <row r="13" spans="1:6" ht="28.5" customHeight="1" x14ac:dyDescent="0.2">
      <c r="A13" s="453" t="s">
        <v>356</v>
      </c>
      <c r="B13" s="492"/>
      <c r="C13" s="492"/>
      <c r="D13" s="492"/>
      <c r="E13" s="492"/>
    </row>
    <row r="14" spans="1:6" ht="21.75" customHeight="1" x14ac:dyDescent="0.2">
      <c r="A14" s="437" t="s">
        <v>457</v>
      </c>
      <c r="B14" s="438"/>
      <c r="C14" s="438"/>
      <c r="D14" s="438"/>
      <c r="E14" s="438"/>
    </row>
    <row r="15" spans="1:6" ht="18" customHeight="1" x14ac:dyDescent="0.2">
      <c r="A15" s="432"/>
      <c r="B15" s="432"/>
      <c r="C15" s="432"/>
      <c r="D15" s="432"/>
      <c r="E15" s="432"/>
    </row>
    <row r="21" ht="13.5" customHeight="1" x14ac:dyDescent="0.2"/>
  </sheetData>
  <mergeCells count="6">
    <mergeCell ref="A15:E15"/>
    <mergeCell ref="A2:E2"/>
    <mergeCell ref="A3:E3"/>
    <mergeCell ref="A5:E5"/>
    <mergeCell ref="A13:E13"/>
    <mergeCell ref="A14:E14"/>
  </mergeCells>
  <pageMargins left="1.05" right="1.05" top="0.5" bottom="0.25" header="0" footer="0"/>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view="pageLayout" zoomScale="175" zoomScaleNormal="170" zoomScaleSheetLayoutView="100" zoomScalePageLayoutView="175" workbookViewId="0"/>
  </sheetViews>
  <sheetFormatPr defaultColWidth="5.28515625" defaultRowHeight="12.75" x14ac:dyDescent="0.2"/>
  <cols>
    <col min="1" max="1" width="14" style="14" customWidth="1"/>
    <col min="2" max="3" width="10" style="14" customWidth="1"/>
    <col min="4" max="4" width="0.7109375" style="14" customWidth="1"/>
    <col min="5" max="6" width="10" style="14" customWidth="1"/>
    <col min="7" max="7" width="12.5703125" style="14" bestFit="1" customWidth="1"/>
    <col min="8" max="16384" width="5.28515625" style="14"/>
  </cols>
  <sheetData>
    <row r="1" spans="1:7" ht="10.5" customHeight="1" x14ac:dyDescent="0.2">
      <c r="A1" s="213" t="s">
        <v>287</v>
      </c>
      <c r="B1" s="13"/>
      <c r="C1" s="13"/>
      <c r="D1" s="13"/>
      <c r="E1" s="13"/>
      <c r="F1" s="13"/>
    </row>
    <row r="2" spans="1:7" ht="12.75" customHeight="1" x14ac:dyDescent="0.2">
      <c r="A2" s="433" t="s">
        <v>364</v>
      </c>
      <c r="B2" s="433"/>
      <c r="C2" s="433"/>
      <c r="D2" s="433"/>
      <c r="E2" s="433"/>
      <c r="F2" s="433"/>
    </row>
    <row r="3" spans="1:7" ht="18" customHeight="1" x14ac:dyDescent="0.2">
      <c r="A3" s="446" t="s">
        <v>414</v>
      </c>
      <c r="B3" s="446"/>
      <c r="C3" s="446"/>
      <c r="D3" s="446"/>
      <c r="E3" s="446"/>
      <c r="F3" s="446"/>
    </row>
    <row r="4" spans="1:7" ht="7.5" customHeight="1" x14ac:dyDescent="0.2">
      <c r="A4" s="15"/>
      <c r="B4" s="15"/>
      <c r="C4" s="15"/>
      <c r="D4" s="15"/>
      <c r="E4" s="15"/>
      <c r="F4" s="15"/>
    </row>
    <row r="5" spans="1:7" ht="18" customHeight="1" x14ac:dyDescent="0.2">
      <c r="A5" s="435" t="s">
        <v>415</v>
      </c>
      <c r="B5" s="436"/>
      <c r="C5" s="436"/>
      <c r="D5" s="436"/>
      <c r="E5" s="436"/>
      <c r="F5" s="436"/>
    </row>
    <row r="6" spans="1:7" ht="9.1999999999999993" customHeight="1" x14ac:dyDescent="0.2">
      <c r="A6" s="73"/>
      <c r="B6" s="490" t="s">
        <v>319</v>
      </c>
      <c r="C6" s="490"/>
      <c r="D6" s="17"/>
      <c r="E6" s="490" t="s">
        <v>320</v>
      </c>
      <c r="F6" s="490"/>
    </row>
    <row r="7" spans="1:7" ht="9.1999999999999993" customHeight="1" x14ac:dyDescent="0.2">
      <c r="A7" s="18"/>
      <c r="B7" s="19">
        <v>2012</v>
      </c>
      <c r="C7" s="19">
        <v>2000</v>
      </c>
      <c r="D7" s="19"/>
      <c r="E7" s="19">
        <v>2012</v>
      </c>
      <c r="F7" s="19">
        <v>2000</v>
      </c>
      <c r="G7" s="17"/>
    </row>
    <row r="8" spans="1:7" ht="9.1999999999999993" customHeight="1" x14ac:dyDescent="0.2">
      <c r="A8" s="20" t="s">
        <v>21</v>
      </c>
      <c r="B8" s="138">
        <v>858876</v>
      </c>
      <c r="C8" s="138">
        <v>545738</v>
      </c>
      <c r="D8" s="138"/>
      <c r="E8" s="24">
        <v>39.700000000000003</v>
      </c>
      <c r="F8" s="24">
        <v>38.062378338944299</v>
      </c>
      <c r="G8" s="16"/>
    </row>
    <row r="9" spans="1:7" ht="9.1999999999999993" customHeight="1" x14ac:dyDescent="0.2">
      <c r="A9" s="103" t="s">
        <v>84</v>
      </c>
      <c r="B9" s="139">
        <v>839718</v>
      </c>
      <c r="C9" s="139">
        <v>511341</v>
      </c>
      <c r="D9" s="139"/>
      <c r="E9" s="110">
        <v>39.6</v>
      </c>
      <c r="F9" s="110">
        <v>38.3919038845317</v>
      </c>
      <c r="G9" s="16"/>
    </row>
    <row r="10" spans="1:7" ht="9.1999999999999993" customHeight="1" x14ac:dyDescent="0.2">
      <c r="A10" s="103" t="s">
        <v>85</v>
      </c>
      <c r="B10" s="139">
        <v>19158</v>
      </c>
      <c r="C10" s="139">
        <v>34397</v>
      </c>
      <c r="D10" s="139"/>
      <c r="E10" s="110">
        <v>43.1</v>
      </c>
      <c r="F10" s="110">
        <v>33.755311527855469</v>
      </c>
      <c r="G10" s="16"/>
    </row>
    <row r="11" spans="1:7" ht="9.1999999999999993" customHeight="1" x14ac:dyDescent="0.2">
      <c r="A11" s="20" t="s">
        <v>68</v>
      </c>
      <c r="B11" s="138">
        <v>2103807</v>
      </c>
      <c r="C11" s="138">
        <v>2320778</v>
      </c>
      <c r="D11" s="138"/>
      <c r="E11" s="24">
        <v>50.5</v>
      </c>
      <c r="F11" s="24">
        <v>50.725924410486954</v>
      </c>
      <c r="G11" s="16"/>
    </row>
    <row r="12" spans="1:7" ht="9.1999999999999993" customHeight="1" x14ac:dyDescent="0.2">
      <c r="A12" s="387" t="s">
        <v>69</v>
      </c>
      <c r="B12" s="138">
        <v>580293</v>
      </c>
      <c r="C12" s="138">
        <v>634348</v>
      </c>
      <c r="D12" s="138"/>
      <c r="E12" s="24">
        <v>51.4</v>
      </c>
      <c r="F12" s="24">
        <v>58.500029971734349</v>
      </c>
      <c r="G12" s="16"/>
    </row>
    <row r="13" spans="1:7" ht="9.1999999999999993" customHeight="1" x14ac:dyDescent="0.2">
      <c r="A13" s="387" t="s">
        <v>70</v>
      </c>
      <c r="B13" s="138">
        <v>202226</v>
      </c>
      <c r="C13" s="138">
        <v>132589</v>
      </c>
      <c r="D13" s="138"/>
      <c r="E13" s="24">
        <v>56.2</v>
      </c>
      <c r="F13" s="24">
        <v>50.196866789329817</v>
      </c>
      <c r="G13" s="16"/>
    </row>
    <row r="14" spans="1:7" ht="9.1999999999999993" customHeight="1" thickBot="1" x14ac:dyDescent="0.25">
      <c r="A14" s="388" t="s">
        <v>71</v>
      </c>
      <c r="B14" s="140">
        <v>233943</v>
      </c>
      <c r="C14" s="140">
        <v>167250</v>
      </c>
      <c r="D14" s="140"/>
      <c r="E14" s="36">
        <v>47.1</v>
      </c>
      <c r="F14" s="36">
        <v>47.946265781416628</v>
      </c>
      <c r="G14" s="16"/>
    </row>
    <row r="15" spans="1:7" ht="9.1999999999999993" customHeight="1" x14ac:dyDescent="0.2">
      <c r="A15" s="389" t="s">
        <v>0</v>
      </c>
      <c r="B15" s="141">
        <v>3979145</v>
      </c>
      <c r="C15" s="141">
        <v>3800703</v>
      </c>
      <c r="D15" s="141"/>
      <c r="E15" s="390">
        <v>47.9</v>
      </c>
      <c r="F15" s="390">
        <v>49.31973415870646</v>
      </c>
      <c r="G15" s="16"/>
    </row>
    <row r="16" spans="1:7" ht="18" customHeight="1" x14ac:dyDescent="0.2">
      <c r="A16" s="509" t="s">
        <v>416</v>
      </c>
      <c r="B16" s="509"/>
      <c r="C16" s="509"/>
      <c r="D16" s="509"/>
      <c r="E16" s="509"/>
      <c r="F16" s="509"/>
      <c r="G16" s="16"/>
    </row>
    <row r="17" spans="1:7" ht="9.1999999999999993" customHeight="1" x14ac:dyDescent="0.2">
      <c r="A17" s="385"/>
      <c r="B17" s="510" t="s">
        <v>319</v>
      </c>
      <c r="C17" s="510"/>
      <c r="D17" s="386"/>
      <c r="E17" s="510" t="s">
        <v>320</v>
      </c>
      <c r="F17" s="510"/>
      <c r="G17" s="16"/>
    </row>
    <row r="18" spans="1:7" ht="9.1999999999999993" customHeight="1" x14ac:dyDescent="0.2">
      <c r="A18" s="391"/>
      <c r="B18" s="392">
        <v>2012</v>
      </c>
      <c r="C18" s="392">
        <v>2000</v>
      </c>
      <c r="D18" s="392"/>
      <c r="E18" s="392">
        <v>2012</v>
      </c>
      <c r="F18" s="392">
        <v>2000</v>
      </c>
      <c r="G18" s="16"/>
    </row>
    <row r="19" spans="1:7" ht="9.1999999999999993" customHeight="1" x14ac:dyDescent="0.2">
      <c r="A19" s="387" t="s">
        <v>21</v>
      </c>
      <c r="B19" s="23">
        <v>12072941</v>
      </c>
      <c r="C19" s="23">
        <v>8160301</v>
      </c>
      <c r="D19" s="23"/>
      <c r="E19" s="24">
        <v>97</v>
      </c>
      <c r="F19" s="24">
        <v>95.124212951942837</v>
      </c>
      <c r="G19" s="16"/>
    </row>
    <row r="20" spans="1:7" ht="9.1999999999999993" customHeight="1" x14ac:dyDescent="0.2">
      <c r="A20" s="393" t="s">
        <v>84</v>
      </c>
      <c r="B20" s="109">
        <v>11020043</v>
      </c>
      <c r="C20" s="109">
        <v>6801571</v>
      </c>
      <c r="D20" s="109"/>
      <c r="E20" s="110">
        <v>97.2</v>
      </c>
      <c r="F20" s="110">
        <v>96.375215979400878</v>
      </c>
      <c r="G20" s="16"/>
    </row>
    <row r="21" spans="1:7" ht="9.1999999999999993" customHeight="1" x14ac:dyDescent="0.2">
      <c r="A21" s="393" t="s">
        <v>85</v>
      </c>
      <c r="B21" s="109">
        <v>1052898</v>
      </c>
      <c r="C21" s="109">
        <v>1358730</v>
      </c>
      <c r="D21" s="109"/>
      <c r="E21" s="110">
        <v>95</v>
      </c>
      <c r="F21" s="110">
        <v>89.320320696718611</v>
      </c>
      <c r="G21" s="16"/>
    </row>
    <row r="22" spans="1:7" ht="9.1999999999999993" customHeight="1" x14ac:dyDescent="0.2">
      <c r="A22" s="387" t="s">
        <v>68</v>
      </c>
      <c r="B22" s="23">
        <v>27963655</v>
      </c>
      <c r="C22" s="23">
        <v>31949507</v>
      </c>
      <c r="D22" s="23"/>
      <c r="E22" s="24">
        <v>97.1</v>
      </c>
      <c r="F22" s="24">
        <v>97.22476674064383</v>
      </c>
      <c r="G22" s="16"/>
    </row>
    <row r="23" spans="1:7" ht="9.1999999999999993" customHeight="1" x14ac:dyDescent="0.2">
      <c r="A23" s="387" t="s">
        <v>69</v>
      </c>
      <c r="B23" s="23">
        <v>7195983</v>
      </c>
      <c r="C23" s="23">
        <v>7590470</v>
      </c>
      <c r="D23" s="23"/>
      <c r="E23" s="24">
        <v>96.6</v>
      </c>
      <c r="F23" s="24">
        <v>97.058677608172175</v>
      </c>
      <c r="G23" s="16"/>
    </row>
    <row r="24" spans="1:7" ht="9.1999999999999993" customHeight="1" x14ac:dyDescent="0.2">
      <c r="A24" s="387" t="s">
        <v>70</v>
      </c>
      <c r="B24" s="23">
        <v>2315939</v>
      </c>
      <c r="C24" s="23">
        <v>1718529</v>
      </c>
      <c r="D24" s="23"/>
      <c r="E24" s="24">
        <v>97.6</v>
      </c>
      <c r="F24" s="24">
        <v>97.514597152633158</v>
      </c>
      <c r="G24" s="16"/>
    </row>
    <row r="25" spans="1:7" ht="9.1999999999999993" customHeight="1" thickBot="1" x14ac:dyDescent="0.25">
      <c r="A25" s="388" t="s">
        <v>71</v>
      </c>
      <c r="B25" s="35">
        <v>2653222</v>
      </c>
      <c r="C25" s="35">
        <v>1977022</v>
      </c>
      <c r="D25" s="35"/>
      <c r="E25" s="36">
        <v>96.7</v>
      </c>
      <c r="F25" s="36">
        <v>96.287493625955747</v>
      </c>
      <c r="G25" s="16"/>
    </row>
    <row r="26" spans="1:7" ht="9.1999999999999993" customHeight="1" x14ac:dyDescent="0.2">
      <c r="A26" s="389" t="s">
        <v>0</v>
      </c>
      <c r="B26" s="137">
        <v>52201740</v>
      </c>
      <c r="C26" s="137">
        <v>51395829</v>
      </c>
      <c r="D26" s="137"/>
      <c r="E26" s="390">
        <v>97</v>
      </c>
      <c r="F26" s="390">
        <v>96.83415178334657</v>
      </c>
      <c r="G26" s="16"/>
    </row>
    <row r="27" spans="1:7" ht="21.75" customHeight="1" x14ac:dyDescent="0.2">
      <c r="A27" s="511" t="s">
        <v>290</v>
      </c>
      <c r="B27" s="512"/>
      <c r="C27" s="512"/>
      <c r="D27" s="512"/>
      <c r="E27" s="512"/>
      <c r="F27" s="512"/>
    </row>
    <row r="28" spans="1:7" ht="21.75" customHeight="1" x14ac:dyDescent="0.2">
      <c r="A28" s="437" t="s">
        <v>457</v>
      </c>
      <c r="B28" s="438"/>
      <c r="C28" s="438"/>
      <c r="D28" s="438"/>
      <c r="E28" s="438"/>
      <c r="F28" s="438"/>
    </row>
    <row r="29" spans="1:7" ht="18" customHeight="1" x14ac:dyDescent="0.2">
      <c r="A29" s="432"/>
      <c r="B29" s="432"/>
      <c r="C29" s="432"/>
      <c r="D29" s="432"/>
      <c r="E29" s="432"/>
      <c r="F29" s="432"/>
    </row>
    <row r="35" ht="13.5" customHeight="1" x14ac:dyDescent="0.2"/>
  </sheetData>
  <mergeCells count="11">
    <mergeCell ref="A2:F2"/>
    <mergeCell ref="A3:F3"/>
    <mergeCell ref="A5:F5"/>
    <mergeCell ref="A27:F27"/>
    <mergeCell ref="A28:F28"/>
    <mergeCell ref="A29:F29"/>
    <mergeCell ref="B6:C6"/>
    <mergeCell ref="E6:F6"/>
    <mergeCell ref="A16:F16"/>
    <mergeCell ref="B17:C17"/>
    <mergeCell ref="E17:F17"/>
  </mergeCells>
  <pageMargins left="1.05" right="1.05" top="0.5" bottom="0.25" header="0" footer="0"/>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view="pageLayout" zoomScale="175" zoomScaleNormal="170" zoomScaleSheetLayoutView="100" zoomScalePageLayoutView="175" workbookViewId="0"/>
  </sheetViews>
  <sheetFormatPr defaultColWidth="5.28515625" defaultRowHeight="12.75" x14ac:dyDescent="0.2"/>
  <cols>
    <col min="1" max="1" width="14" style="14" customWidth="1"/>
    <col min="2" max="3" width="10" style="14" customWidth="1"/>
    <col min="4" max="4" width="0.7109375" style="14" customWidth="1"/>
    <col min="5" max="6" width="10" style="14" customWidth="1"/>
    <col min="7" max="7" width="5.5703125" style="14" bestFit="1" customWidth="1"/>
    <col min="8" max="16384" width="5.28515625" style="14"/>
  </cols>
  <sheetData>
    <row r="1" spans="1:7" ht="10.5" customHeight="1" x14ac:dyDescent="0.2">
      <c r="A1" s="213" t="s">
        <v>288</v>
      </c>
      <c r="B1" s="13"/>
      <c r="C1" s="13"/>
      <c r="D1" s="13"/>
      <c r="E1" s="13"/>
      <c r="F1" s="13"/>
    </row>
    <row r="2" spans="1:7" ht="12.75" customHeight="1" x14ac:dyDescent="0.2">
      <c r="A2" s="433" t="s">
        <v>364</v>
      </c>
      <c r="B2" s="433"/>
      <c r="C2" s="433"/>
      <c r="D2" s="433"/>
      <c r="E2" s="433"/>
      <c r="F2" s="433"/>
    </row>
    <row r="3" spans="1:7" ht="36" customHeight="1" x14ac:dyDescent="0.2">
      <c r="A3" s="446" t="s">
        <v>417</v>
      </c>
      <c r="B3" s="446"/>
      <c r="C3" s="446"/>
      <c r="D3" s="446"/>
      <c r="E3" s="446"/>
      <c r="F3" s="446"/>
    </row>
    <row r="4" spans="1:7" ht="7.5" customHeight="1" x14ac:dyDescent="0.2">
      <c r="A4" s="15"/>
      <c r="B4" s="15"/>
      <c r="C4" s="15"/>
      <c r="D4" s="15"/>
      <c r="E4" s="15"/>
      <c r="F4" s="15"/>
    </row>
    <row r="5" spans="1:7" ht="18" customHeight="1" x14ac:dyDescent="0.2">
      <c r="A5" s="435" t="s">
        <v>418</v>
      </c>
      <c r="B5" s="436"/>
      <c r="C5" s="436"/>
      <c r="D5" s="436"/>
      <c r="E5" s="436"/>
      <c r="F5" s="436"/>
    </row>
    <row r="6" spans="1:7" ht="9.1999999999999993" customHeight="1" x14ac:dyDescent="0.2">
      <c r="A6" s="73"/>
      <c r="B6" s="490" t="s">
        <v>321</v>
      </c>
      <c r="C6" s="490"/>
      <c r="D6" s="17"/>
      <c r="E6" s="490" t="s">
        <v>322</v>
      </c>
      <c r="F6" s="490"/>
    </row>
    <row r="7" spans="1:7" ht="9.1999999999999993" customHeight="1" x14ac:dyDescent="0.2">
      <c r="A7" s="391"/>
      <c r="B7" s="392">
        <v>2012</v>
      </c>
      <c r="C7" s="392">
        <v>2000</v>
      </c>
      <c r="D7" s="392"/>
      <c r="E7" s="392">
        <v>2012</v>
      </c>
      <c r="F7" s="392">
        <v>2000</v>
      </c>
      <c r="G7" s="17"/>
    </row>
    <row r="8" spans="1:7" ht="9.1999999999999993" customHeight="1" x14ac:dyDescent="0.2">
      <c r="A8" s="387" t="s">
        <v>21</v>
      </c>
      <c r="B8" s="138">
        <v>242410</v>
      </c>
      <c r="C8" s="138">
        <v>537537</v>
      </c>
      <c r="D8" s="138"/>
      <c r="E8" s="24">
        <v>6.7</v>
      </c>
      <c r="F8" s="24">
        <v>21.273033151591687</v>
      </c>
      <c r="G8" s="424"/>
    </row>
    <row r="9" spans="1:7" ht="9.1999999999999993" customHeight="1" x14ac:dyDescent="0.2">
      <c r="A9" s="393" t="s">
        <v>84</v>
      </c>
      <c r="B9" s="139">
        <v>162867</v>
      </c>
      <c r="C9" s="139">
        <v>233725</v>
      </c>
      <c r="D9" s="139"/>
      <c r="E9" s="110">
        <v>5.4</v>
      </c>
      <c r="F9" s="110">
        <v>13.841413437941197</v>
      </c>
      <c r="G9" s="424"/>
    </row>
    <row r="10" spans="1:7" ht="9.1999999999999993" customHeight="1" x14ac:dyDescent="0.2">
      <c r="A10" s="393" t="s">
        <v>85</v>
      </c>
      <c r="B10" s="139">
        <v>79543</v>
      </c>
      <c r="C10" s="139">
        <v>303812</v>
      </c>
      <c r="D10" s="139"/>
      <c r="E10" s="110">
        <v>12.3</v>
      </c>
      <c r="F10" s="110">
        <v>36.24338655898265</v>
      </c>
      <c r="G10" s="424"/>
    </row>
    <row r="11" spans="1:7" ht="9.1999999999999993" customHeight="1" x14ac:dyDescent="0.2">
      <c r="A11" s="387" t="s">
        <v>68</v>
      </c>
      <c r="B11" s="138">
        <v>327008</v>
      </c>
      <c r="C11" s="138">
        <v>695159</v>
      </c>
      <c r="D11" s="138"/>
      <c r="E11" s="24">
        <v>3.4</v>
      </c>
      <c r="F11" s="24">
        <v>6.930039655682724</v>
      </c>
      <c r="G11" s="424"/>
    </row>
    <row r="12" spans="1:7" ht="9.1999999999999993" customHeight="1" x14ac:dyDescent="0.2">
      <c r="A12" s="387" t="s">
        <v>69</v>
      </c>
      <c r="B12" s="138">
        <v>140745</v>
      </c>
      <c r="C12" s="138">
        <v>261365</v>
      </c>
      <c r="D12" s="138"/>
      <c r="E12" s="24">
        <v>5.6</v>
      </c>
      <c r="F12" s="24">
        <v>11.617301340435622</v>
      </c>
      <c r="G12" s="424"/>
    </row>
    <row r="13" spans="1:7" ht="9.1999999999999993" customHeight="1" x14ac:dyDescent="0.2">
      <c r="A13" s="387" t="s">
        <v>70</v>
      </c>
      <c r="B13" s="138">
        <v>9965</v>
      </c>
      <c r="C13" s="138">
        <v>22444</v>
      </c>
      <c r="D13" s="138"/>
      <c r="E13" s="24">
        <v>1.3</v>
      </c>
      <c r="F13" s="24">
        <v>3.8404807616622691</v>
      </c>
      <c r="G13" s="424"/>
    </row>
    <row r="14" spans="1:7" ht="9.1999999999999993" customHeight="1" thickBot="1" x14ac:dyDescent="0.25">
      <c r="A14" s="388" t="s">
        <v>71</v>
      </c>
      <c r="B14" s="138">
        <v>45124</v>
      </c>
      <c r="C14" s="138">
        <v>60880</v>
      </c>
      <c r="D14" s="138"/>
      <c r="E14" s="24">
        <v>5.8</v>
      </c>
      <c r="F14" s="24">
        <v>10.792106588006723</v>
      </c>
      <c r="G14" s="424"/>
    </row>
    <row r="15" spans="1:7" ht="9.1999999999999993" customHeight="1" x14ac:dyDescent="0.2">
      <c r="A15" s="394" t="s">
        <v>0</v>
      </c>
      <c r="B15" s="142">
        <v>765252</v>
      </c>
      <c r="C15" s="142">
        <v>1577385</v>
      </c>
      <c r="D15" s="142"/>
      <c r="E15" s="395">
        <v>4.4000000000000004</v>
      </c>
      <c r="F15" s="395">
        <v>9.8856830897120798</v>
      </c>
      <c r="G15" s="424"/>
    </row>
    <row r="16" spans="1:7" ht="32.25" customHeight="1" x14ac:dyDescent="0.2">
      <c r="A16" s="472" t="s">
        <v>291</v>
      </c>
      <c r="B16" s="513"/>
      <c r="C16" s="513"/>
      <c r="D16" s="513"/>
      <c r="E16" s="513"/>
      <c r="F16" s="513"/>
    </row>
    <row r="17" spans="1:6" ht="21.75" customHeight="1" x14ac:dyDescent="0.2">
      <c r="A17" s="440" t="s">
        <v>457</v>
      </c>
      <c r="B17" s="514"/>
      <c r="C17" s="514"/>
      <c r="D17" s="514"/>
      <c r="E17" s="514"/>
      <c r="F17" s="514"/>
    </row>
    <row r="18" spans="1:6" ht="18" customHeight="1" x14ac:dyDescent="0.2">
      <c r="A18" s="432"/>
      <c r="B18" s="432"/>
      <c r="C18" s="432"/>
      <c r="D18" s="432"/>
      <c r="E18" s="432"/>
      <c r="F18" s="432"/>
    </row>
  </sheetData>
  <mergeCells count="8">
    <mergeCell ref="A18:F18"/>
    <mergeCell ref="B6:C6"/>
    <mergeCell ref="E6:F6"/>
    <mergeCell ref="A2:F2"/>
    <mergeCell ref="A3:F3"/>
    <mergeCell ref="A5:F5"/>
    <mergeCell ref="A16:F16"/>
    <mergeCell ref="A17:F17"/>
  </mergeCells>
  <pageMargins left="1.05" right="1.05" top="0.5" bottom="0.25" header="0" footer="0"/>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view="pageLayout" zoomScale="145" zoomScaleNormal="170" zoomScaleSheetLayoutView="100" zoomScalePageLayoutView="145" workbookViewId="0"/>
  </sheetViews>
  <sheetFormatPr defaultColWidth="5.28515625" defaultRowHeight="12.75" x14ac:dyDescent="0.2"/>
  <cols>
    <col min="1" max="1" width="14" style="14" customWidth="1"/>
    <col min="2" max="3" width="10" style="14" customWidth="1"/>
    <col min="4" max="4" width="0.7109375" style="14" customWidth="1"/>
    <col min="5" max="6" width="10" style="14" customWidth="1"/>
    <col min="7" max="16384" width="5.28515625" style="14"/>
  </cols>
  <sheetData>
    <row r="1" spans="1:7" ht="10.5" customHeight="1" x14ac:dyDescent="0.2">
      <c r="A1" s="213" t="s">
        <v>289</v>
      </c>
      <c r="B1" s="13"/>
      <c r="C1" s="13"/>
      <c r="D1" s="13"/>
      <c r="E1" s="13"/>
      <c r="F1" s="13"/>
    </row>
    <row r="2" spans="1:7" ht="12.75" customHeight="1" x14ac:dyDescent="0.2">
      <c r="A2" s="433" t="s">
        <v>364</v>
      </c>
      <c r="B2" s="433"/>
      <c r="C2" s="433"/>
      <c r="D2" s="433"/>
      <c r="E2" s="433"/>
      <c r="F2" s="433"/>
    </row>
    <row r="3" spans="1:7" ht="18" customHeight="1" x14ac:dyDescent="0.2">
      <c r="A3" s="446" t="s">
        <v>419</v>
      </c>
      <c r="B3" s="446"/>
      <c r="C3" s="446"/>
      <c r="D3" s="446"/>
      <c r="E3" s="446"/>
      <c r="F3" s="446"/>
    </row>
    <row r="4" spans="1:7" ht="7.5" customHeight="1" x14ac:dyDescent="0.2">
      <c r="A4" s="15"/>
      <c r="B4" s="15"/>
      <c r="C4" s="15"/>
      <c r="D4" s="15"/>
      <c r="E4" s="15"/>
      <c r="F4" s="15"/>
    </row>
    <row r="5" spans="1:7" ht="18.75" customHeight="1" x14ac:dyDescent="0.2">
      <c r="A5" s="435" t="s">
        <v>420</v>
      </c>
      <c r="B5" s="436"/>
      <c r="C5" s="436"/>
      <c r="D5" s="436"/>
      <c r="E5" s="436"/>
      <c r="F5" s="436"/>
    </row>
    <row r="6" spans="1:7" ht="9.1999999999999993" customHeight="1" x14ac:dyDescent="0.2">
      <c r="A6" s="73"/>
      <c r="B6" s="490" t="s">
        <v>323</v>
      </c>
      <c r="C6" s="490"/>
      <c r="D6" s="17"/>
      <c r="E6" s="490" t="s">
        <v>320</v>
      </c>
      <c r="F6" s="490"/>
    </row>
    <row r="7" spans="1:7" ht="9.1999999999999993" customHeight="1" x14ac:dyDescent="0.2">
      <c r="A7" s="18"/>
      <c r="B7" s="19">
        <v>2012</v>
      </c>
      <c r="C7" s="19">
        <v>2000</v>
      </c>
      <c r="D7" s="19"/>
      <c r="E7" s="19">
        <v>2012</v>
      </c>
      <c r="F7" s="19">
        <v>2000</v>
      </c>
      <c r="G7" s="17"/>
    </row>
    <row r="8" spans="1:7" ht="9.1999999999999993" customHeight="1" x14ac:dyDescent="0.2">
      <c r="A8" s="20" t="s">
        <v>21</v>
      </c>
      <c r="B8" s="23">
        <v>2242114</v>
      </c>
      <c r="C8" s="23">
        <v>941565</v>
      </c>
      <c r="D8" s="138"/>
      <c r="E8" s="24">
        <v>34.700000000000003</v>
      </c>
      <c r="F8" s="24">
        <v>20.019859009537214</v>
      </c>
      <c r="G8" s="16"/>
    </row>
    <row r="9" spans="1:7" ht="9.1999999999999993" customHeight="1" x14ac:dyDescent="0.2">
      <c r="A9" s="103" t="s">
        <v>84</v>
      </c>
      <c r="B9" s="109">
        <v>1871850</v>
      </c>
      <c r="C9" s="109">
        <v>700485</v>
      </c>
      <c r="D9" s="139"/>
      <c r="E9" s="110">
        <v>38.799999999999997</v>
      </c>
      <c r="F9" s="110">
        <v>26.990396530359355</v>
      </c>
      <c r="G9" s="16"/>
    </row>
    <row r="10" spans="1:7" ht="9.1999999999999993" customHeight="1" x14ac:dyDescent="0.2">
      <c r="A10" s="103" t="s">
        <v>85</v>
      </c>
      <c r="B10" s="109">
        <v>370264</v>
      </c>
      <c r="C10" s="109">
        <v>241080</v>
      </c>
      <c r="D10" s="139"/>
      <c r="E10" s="110">
        <v>22.6</v>
      </c>
      <c r="F10" s="110">
        <v>11.437284465683639</v>
      </c>
      <c r="G10" s="16"/>
    </row>
    <row r="11" spans="1:7" ht="9.1999999999999993" customHeight="1" x14ac:dyDescent="0.2">
      <c r="A11" s="20" t="s">
        <v>68</v>
      </c>
      <c r="B11" s="23">
        <v>8118259</v>
      </c>
      <c r="C11" s="23">
        <v>6317802</v>
      </c>
      <c r="D11" s="138"/>
      <c r="E11" s="24">
        <v>46.1</v>
      </c>
      <c r="F11" s="24">
        <v>37.748261750993478</v>
      </c>
      <c r="G11" s="16"/>
    </row>
    <row r="12" spans="1:7" ht="9.1999999999999993" customHeight="1" x14ac:dyDescent="0.2">
      <c r="A12" s="20" t="s">
        <v>69</v>
      </c>
      <c r="B12" s="23">
        <v>1723709</v>
      </c>
      <c r="C12" s="23">
        <v>1004135</v>
      </c>
      <c r="D12" s="138"/>
      <c r="E12" s="24">
        <v>37.299999999999997</v>
      </c>
      <c r="F12" s="24">
        <v>27.308376180506944</v>
      </c>
      <c r="G12" s="16"/>
    </row>
    <row r="13" spans="1:7" ht="9.1999999999999993" customHeight="1" x14ac:dyDescent="0.2">
      <c r="A13" s="20" t="s">
        <v>70</v>
      </c>
      <c r="B13" s="23">
        <v>1031516</v>
      </c>
      <c r="C13" s="23">
        <v>626537</v>
      </c>
      <c r="D13" s="138"/>
      <c r="E13" s="24">
        <v>67.2</v>
      </c>
      <c r="F13" s="24">
        <v>57.76397916378555</v>
      </c>
      <c r="G13" s="16"/>
    </row>
    <row r="14" spans="1:7" ht="9.1999999999999993" customHeight="1" thickBot="1" x14ac:dyDescent="0.25">
      <c r="A14" s="34" t="s">
        <v>71</v>
      </c>
      <c r="B14" s="23">
        <v>513066</v>
      </c>
      <c r="C14" s="23">
        <v>301962</v>
      </c>
      <c r="D14" s="138"/>
      <c r="E14" s="24">
        <v>41.7</v>
      </c>
      <c r="F14" s="24">
        <v>32.969207034461526</v>
      </c>
      <c r="G14" s="16"/>
    </row>
    <row r="15" spans="1:7" ht="9.1999999999999993" customHeight="1" x14ac:dyDescent="0.2">
      <c r="A15" s="40" t="s">
        <v>0</v>
      </c>
      <c r="B15" s="41">
        <v>13628664</v>
      </c>
      <c r="C15" s="41">
        <v>9192001</v>
      </c>
      <c r="D15" s="142"/>
      <c r="E15" s="42">
        <v>43.3</v>
      </c>
      <c r="F15" s="42">
        <v>33.897073715211803</v>
      </c>
      <c r="G15" s="16"/>
    </row>
    <row r="16" spans="1:7" ht="18" customHeight="1" x14ac:dyDescent="0.2">
      <c r="A16" s="435" t="s">
        <v>421</v>
      </c>
      <c r="B16" s="436"/>
      <c r="C16" s="436"/>
      <c r="D16" s="436"/>
      <c r="E16" s="436"/>
      <c r="F16" s="436"/>
      <c r="G16" s="16"/>
    </row>
    <row r="17" spans="1:7" ht="9.1999999999999993" customHeight="1" x14ac:dyDescent="0.2">
      <c r="A17" s="146"/>
      <c r="B17" s="490" t="s">
        <v>323</v>
      </c>
      <c r="C17" s="490"/>
      <c r="D17" s="17"/>
      <c r="E17" s="490" t="s">
        <v>320</v>
      </c>
      <c r="F17" s="490"/>
      <c r="G17" s="16"/>
    </row>
    <row r="18" spans="1:7" ht="9.1999999999999993" customHeight="1" x14ac:dyDescent="0.2">
      <c r="A18" s="146"/>
      <c r="B18" s="19">
        <v>2012</v>
      </c>
      <c r="C18" s="19">
        <v>2000</v>
      </c>
      <c r="D18" s="19"/>
      <c r="E18" s="19">
        <v>2012</v>
      </c>
      <c r="F18" s="19">
        <v>2000</v>
      </c>
      <c r="G18" s="16"/>
    </row>
    <row r="19" spans="1:7" ht="9.1999999999999993" customHeight="1" x14ac:dyDescent="0.2">
      <c r="A19" s="20" t="s">
        <v>21</v>
      </c>
      <c r="B19" s="23">
        <v>1388803</v>
      </c>
      <c r="C19" s="23">
        <v>915418</v>
      </c>
      <c r="D19" s="138"/>
      <c r="E19" s="24">
        <v>4.8</v>
      </c>
      <c r="F19" s="24">
        <v>5.0151539149179492</v>
      </c>
      <c r="G19" s="16"/>
    </row>
    <row r="20" spans="1:7" ht="9.1999999999999993" customHeight="1" x14ac:dyDescent="0.2">
      <c r="A20" s="103" t="s">
        <v>84</v>
      </c>
      <c r="B20" s="109">
        <v>907122</v>
      </c>
      <c r="C20" s="109">
        <v>511692</v>
      </c>
      <c r="D20" s="139"/>
      <c r="E20" s="110">
        <v>7</v>
      </c>
      <c r="F20" s="110">
        <v>6.424481965467713</v>
      </c>
      <c r="G20" s="16"/>
    </row>
    <row r="21" spans="1:7" ht="9.1999999999999993" customHeight="1" x14ac:dyDescent="0.2">
      <c r="A21" s="103" t="s">
        <v>85</v>
      </c>
      <c r="B21" s="109">
        <v>481681</v>
      </c>
      <c r="C21" s="109">
        <v>403726</v>
      </c>
      <c r="D21" s="139"/>
      <c r="E21" s="110">
        <v>3</v>
      </c>
      <c r="F21" s="110">
        <v>3.9241201599600477</v>
      </c>
      <c r="G21" s="16"/>
    </row>
    <row r="22" spans="1:7" ht="9.1999999999999993" customHeight="1" x14ac:dyDescent="0.2">
      <c r="A22" s="20" t="s">
        <v>68</v>
      </c>
      <c r="B22" s="23">
        <v>5767555</v>
      </c>
      <c r="C22" s="23">
        <v>5237284</v>
      </c>
      <c r="D22" s="138"/>
      <c r="E22" s="24">
        <v>4.0999999999999996</v>
      </c>
      <c r="F22" s="24">
        <v>3.9156585813112841</v>
      </c>
      <c r="G22" s="16"/>
    </row>
    <row r="23" spans="1:7" ht="9.1999999999999993" customHeight="1" x14ac:dyDescent="0.2">
      <c r="A23" s="20" t="s">
        <v>69</v>
      </c>
      <c r="B23" s="23">
        <v>1830373</v>
      </c>
      <c r="C23" s="23">
        <v>1170357</v>
      </c>
      <c r="D23" s="138"/>
      <c r="E23" s="24">
        <v>7.7</v>
      </c>
      <c r="F23" s="24">
        <v>5.9873037281390031</v>
      </c>
      <c r="G23" s="16"/>
    </row>
    <row r="24" spans="1:7" ht="9.1999999999999993" customHeight="1" x14ac:dyDescent="0.2">
      <c r="A24" s="20" t="s">
        <v>70</v>
      </c>
      <c r="B24" s="23">
        <v>734541</v>
      </c>
      <c r="C24" s="23">
        <v>609744</v>
      </c>
      <c r="D24" s="138"/>
      <c r="E24" s="24">
        <v>6.9</v>
      </c>
      <c r="F24" s="24">
        <v>9.2347256362141117</v>
      </c>
      <c r="G24" s="16"/>
    </row>
    <row r="25" spans="1:7" ht="9.1999999999999993" customHeight="1" thickBot="1" x14ac:dyDescent="0.25">
      <c r="A25" s="20" t="s">
        <v>71</v>
      </c>
      <c r="B25" s="23">
        <v>358548</v>
      </c>
      <c r="C25" s="23">
        <v>275339</v>
      </c>
      <c r="D25" s="138"/>
      <c r="E25" s="24">
        <v>7.7</v>
      </c>
      <c r="F25" s="24">
        <v>6.8376337936389957</v>
      </c>
      <c r="G25" s="16"/>
    </row>
    <row r="26" spans="1:7" ht="9.1999999999999993" customHeight="1" x14ac:dyDescent="0.2">
      <c r="A26" s="40" t="s">
        <v>0</v>
      </c>
      <c r="B26" s="41">
        <v>10079820</v>
      </c>
      <c r="C26" s="41">
        <v>8208142</v>
      </c>
      <c r="D26" s="142"/>
      <c r="E26" s="42">
        <v>4.8</v>
      </c>
      <c r="F26" s="42">
        <v>4.505457376865559</v>
      </c>
      <c r="G26" s="16"/>
    </row>
    <row r="27" spans="1:7" ht="21" customHeight="1" x14ac:dyDescent="0.2">
      <c r="A27" s="455" t="s">
        <v>292</v>
      </c>
      <c r="B27" s="492"/>
      <c r="C27" s="492"/>
      <c r="D27" s="492"/>
      <c r="E27" s="492"/>
      <c r="F27" s="492"/>
    </row>
    <row r="28" spans="1:7" ht="21" customHeight="1" x14ac:dyDescent="0.2">
      <c r="A28" s="437" t="s">
        <v>460</v>
      </c>
      <c r="B28" s="438"/>
      <c r="C28" s="438"/>
      <c r="D28" s="438"/>
      <c r="E28" s="438"/>
      <c r="F28" s="438"/>
    </row>
    <row r="29" spans="1:7" ht="18" customHeight="1" x14ac:dyDescent="0.2">
      <c r="A29" s="432"/>
      <c r="B29" s="432"/>
      <c r="C29" s="432"/>
      <c r="D29" s="432"/>
      <c r="E29" s="432"/>
      <c r="F29" s="432"/>
    </row>
    <row r="35" ht="13.5" customHeight="1" x14ac:dyDescent="0.2"/>
  </sheetData>
  <mergeCells count="11">
    <mergeCell ref="A27:F27"/>
    <mergeCell ref="A28:F28"/>
    <mergeCell ref="A29:F29"/>
    <mergeCell ref="A16:F16"/>
    <mergeCell ref="B17:C17"/>
    <mergeCell ref="E17:F17"/>
    <mergeCell ref="A2:F2"/>
    <mergeCell ref="A3:F3"/>
    <mergeCell ref="A5:F5"/>
    <mergeCell ref="B6:C6"/>
    <mergeCell ref="E6:F6"/>
  </mergeCells>
  <pageMargins left="1.05" right="1.05" top="0.5" bottom="0.25" header="0" footer="0"/>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
  <sheetViews>
    <sheetView showGridLines="0" view="pageLayout" zoomScale="142" zoomScaleNormal="100" zoomScaleSheetLayoutView="130" zoomScalePageLayoutView="142" workbookViewId="0">
      <selection sqref="A1:J1"/>
    </sheetView>
  </sheetViews>
  <sheetFormatPr defaultRowHeight="8.25" x14ac:dyDescent="0.15"/>
  <cols>
    <col min="1" max="1" width="15" style="159" customWidth="1"/>
    <col min="2" max="4" width="8.42578125" style="159" customWidth="1"/>
    <col min="5" max="5" width="0.7109375" style="200" customWidth="1"/>
    <col min="6" max="8" width="8.42578125" style="159" customWidth="1"/>
    <col min="9" max="9" width="8.42578125" style="49" customWidth="1"/>
    <col min="10" max="10" width="8.42578125" style="159" customWidth="1"/>
    <col min="11" max="11" width="14.7109375" style="159" bestFit="1" customWidth="1"/>
    <col min="12" max="16384" width="9.140625" style="159"/>
  </cols>
  <sheetData>
    <row r="1" spans="1:29" ht="10.5" customHeight="1" x14ac:dyDescent="0.15">
      <c r="A1" s="459" t="s">
        <v>311</v>
      </c>
      <c r="B1" s="459"/>
      <c r="C1" s="459"/>
      <c r="D1" s="459"/>
      <c r="E1" s="459"/>
      <c r="F1" s="459"/>
      <c r="G1" s="459"/>
      <c r="H1" s="459"/>
      <c r="I1" s="459"/>
      <c r="J1" s="459"/>
    </row>
    <row r="2" spans="1:29" ht="12.75" customHeight="1" x14ac:dyDescent="0.15">
      <c r="A2" s="433" t="s">
        <v>364</v>
      </c>
      <c r="B2" s="433"/>
      <c r="C2" s="433"/>
      <c r="D2" s="433"/>
      <c r="E2" s="433"/>
      <c r="F2" s="433"/>
      <c r="G2" s="433"/>
      <c r="H2" s="433"/>
      <c r="I2" s="433"/>
      <c r="J2" s="433"/>
    </row>
    <row r="3" spans="1:29" ht="18" customHeight="1" x14ac:dyDescent="0.15">
      <c r="A3" s="446" t="s">
        <v>422</v>
      </c>
      <c r="B3" s="446"/>
      <c r="C3" s="446"/>
      <c r="D3" s="446"/>
      <c r="E3" s="446"/>
      <c r="F3" s="446"/>
      <c r="G3" s="446"/>
      <c r="H3" s="446"/>
      <c r="I3" s="446"/>
      <c r="J3" s="446"/>
    </row>
    <row r="4" spans="1:29" ht="7.5" customHeight="1" x14ac:dyDescent="0.15">
      <c r="A4" s="447"/>
      <c r="B4" s="517"/>
      <c r="C4" s="517"/>
      <c r="D4" s="517"/>
      <c r="E4" s="517"/>
      <c r="F4" s="517"/>
      <c r="G4" s="517"/>
      <c r="H4" s="517"/>
      <c r="I4" s="517"/>
      <c r="J4" s="517"/>
    </row>
    <row r="5" spans="1:29" ht="18" customHeight="1" x14ac:dyDescent="0.15">
      <c r="A5" s="468" t="s">
        <v>423</v>
      </c>
      <c r="B5" s="469"/>
      <c r="C5" s="469"/>
      <c r="D5" s="469"/>
      <c r="E5" s="469"/>
      <c r="F5" s="469"/>
      <c r="G5" s="469"/>
      <c r="H5" s="469"/>
      <c r="I5" s="469"/>
      <c r="J5" s="469"/>
    </row>
    <row r="6" spans="1:29" ht="9.1999999999999993" customHeight="1" x14ac:dyDescent="0.15">
      <c r="A6" s="160"/>
      <c r="B6" s="490" t="s">
        <v>254</v>
      </c>
      <c r="C6" s="490"/>
      <c r="D6" s="490"/>
      <c r="E6" s="17"/>
      <c r="F6" s="490" t="s">
        <v>310</v>
      </c>
      <c r="G6" s="490"/>
      <c r="H6" s="490"/>
      <c r="I6" s="490"/>
      <c r="J6" s="518" t="s">
        <v>253</v>
      </c>
    </row>
    <row r="7" spans="1:29" ht="9.1999999999999993" customHeight="1" x14ac:dyDescent="0.15">
      <c r="A7" s="161" t="s">
        <v>75</v>
      </c>
      <c r="B7" s="53" t="s">
        <v>0</v>
      </c>
      <c r="C7" s="17" t="s">
        <v>86</v>
      </c>
      <c r="D7" s="17" t="s">
        <v>87</v>
      </c>
      <c r="E7" s="17"/>
      <c r="F7" s="17" t="s">
        <v>63</v>
      </c>
      <c r="G7" s="17" t="s">
        <v>64</v>
      </c>
      <c r="H7" s="17" t="s">
        <v>65</v>
      </c>
      <c r="I7" s="181" t="s">
        <v>66</v>
      </c>
      <c r="J7" s="518"/>
      <c r="K7" s="163"/>
    </row>
    <row r="8" spans="1:29" ht="9.1999999999999993" customHeight="1" x14ac:dyDescent="0.15">
      <c r="A8" s="167" t="s">
        <v>146</v>
      </c>
      <c r="B8" s="170">
        <f>'28.Det.Occupation'!B8+'28.Det.Occupation'!B9+'28.Det.Occupation'!B10</f>
        <v>2063344</v>
      </c>
      <c r="C8" s="170">
        <f>'28.Det.Occupation'!C8+'28.Det.Occupation'!C9+'28.Det.Occupation'!C10</f>
        <v>1287012</v>
      </c>
      <c r="D8" s="170">
        <f>'28.Det.Occupation'!D8+'28.Det.Occupation'!D9+'28.Det.Occupation'!D10</f>
        <v>776332</v>
      </c>
      <c r="E8" s="170"/>
      <c r="F8" s="170">
        <f>'28.Det.Occupation'!F8+'28.Det.Occupation'!F9+'28.Det.Occupation'!F10</f>
        <v>18251619</v>
      </c>
      <c r="G8" s="170">
        <f>'28.Det.Occupation'!G8+'28.Det.Occupation'!G9+'28.Det.Occupation'!G10</f>
        <v>1858296</v>
      </c>
      <c r="H8" s="170">
        <f>'28.Det.Occupation'!H8+'28.Det.Occupation'!H9+'28.Det.Occupation'!H10</f>
        <v>1411486</v>
      </c>
      <c r="I8" s="170">
        <f>'28.Det.Occupation'!I8+'28.Det.Occupation'!I9+'28.Det.Occupation'!I10</f>
        <v>484715</v>
      </c>
      <c r="J8" s="170">
        <f>'28.Det.Occupation'!J8+'28.Det.Occupation'!J9+'28.Det.Occupation'!J10</f>
        <v>24069460</v>
      </c>
      <c r="M8" s="164">
        <v>1911493</v>
      </c>
      <c r="N8" s="164">
        <v>1188577</v>
      </c>
      <c r="O8" s="164">
        <v>722916</v>
      </c>
      <c r="P8" s="164">
        <v>18077298</v>
      </c>
      <c r="Q8" s="164">
        <v>1825425</v>
      </c>
      <c r="R8" s="164">
        <v>1315490</v>
      </c>
      <c r="S8" s="164">
        <v>473166</v>
      </c>
      <c r="T8" s="164">
        <v>23602872</v>
      </c>
      <c r="V8" s="164">
        <v>27011080</v>
      </c>
      <c r="W8" s="164">
        <v>13209245</v>
      </c>
      <c r="X8" s="164">
        <v>13801835</v>
      </c>
      <c r="Y8" s="164">
        <v>121900119</v>
      </c>
      <c r="Z8" s="164">
        <v>21054181</v>
      </c>
      <c r="AA8" s="164">
        <v>8816710</v>
      </c>
      <c r="AB8" s="164">
        <v>4433935</v>
      </c>
      <c r="AC8" s="164">
        <v>183216025</v>
      </c>
    </row>
    <row r="9" spans="1:29" ht="9.1999999999999993" customHeight="1" x14ac:dyDescent="0.15">
      <c r="A9" s="169" t="s">
        <v>136</v>
      </c>
      <c r="B9" s="171">
        <f>'28.Det.Occupation'!B11+'28.Det.Occupation'!B12+'28.Det.Occupation'!B13</f>
        <v>573791</v>
      </c>
      <c r="C9" s="171">
        <f>'28.Det.Occupation'!C11+'28.Det.Occupation'!C12+'28.Det.Occupation'!C13</f>
        <v>384842</v>
      </c>
      <c r="D9" s="171">
        <f>'28.Det.Occupation'!D11+'28.Det.Occupation'!D12+'28.Det.Occupation'!D13</f>
        <v>188949</v>
      </c>
      <c r="E9" s="171"/>
      <c r="F9" s="171">
        <f>'28.Det.Occupation'!F11+'28.Det.Occupation'!F12+'28.Det.Occupation'!F13</f>
        <v>6068650</v>
      </c>
      <c r="G9" s="171">
        <f>'28.Det.Occupation'!G11+'28.Det.Occupation'!G12+'28.Det.Occupation'!G13</f>
        <v>531920</v>
      </c>
      <c r="H9" s="171">
        <f>'28.Det.Occupation'!H11+'28.Det.Occupation'!H12+'28.Det.Occupation'!H13</f>
        <v>1247853</v>
      </c>
      <c r="I9" s="171">
        <f>'28.Det.Occupation'!I11+'28.Det.Occupation'!I12+'28.Det.Occupation'!I13</f>
        <v>193497</v>
      </c>
      <c r="J9" s="171">
        <f>'28.Det.Occupation'!J11+'28.Det.Occupation'!J12+'28.Det.Occupation'!J13</f>
        <v>8615711</v>
      </c>
      <c r="M9" s="164">
        <v>531322</v>
      </c>
      <c r="N9" s="164">
        <v>348150</v>
      </c>
      <c r="O9" s="164">
        <v>183172</v>
      </c>
      <c r="P9" s="164">
        <v>5957396</v>
      </c>
      <c r="Q9" s="164">
        <v>510341</v>
      </c>
      <c r="R9" s="164">
        <v>1161244</v>
      </c>
      <c r="S9" s="164">
        <v>188557</v>
      </c>
      <c r="T9" s="164">
        <v>8348860</v>
      </c>
      <c r="V9" s="164">
        <v>27011080</v>
      </c>
      <c r="W9" s="164">
        <v>13209245</v>
      </c>
      <c r="X9" s="164">
        <v>13801835</v>
      </c>
      <c r="Y9" s="164">
        <v>121900119</v>
      </c>
      <c r="Z9" s="164">
        <v>21054181</v>
      </c>
      <c r="AA9" s="164">
        <v>8816710</v>
      </c>
      <c r="AB9" s="164">
        <v>4433935</v>
      </c>
      <c r="AC9" s="164">
        <v>183216025</v>
      </c>
    </row>
    <row r="10" spans="1:29" ht="18.600000000000001" customHeight="1" x14ac:dyDescent="0.15">
      <c r="A10" s="169" t="s">
        <v>137</v>
      </c>
      <c r="B10" s="171">
        <f>'28.Det.Occupation'!B14+'28.Det.Occupation'!B15</f>
        <v>449248</v>
      </c>
      <c r="C10" s="171">
        <f>'28.Det.Occupation'!C14+'28.Det.Occupation'!C15</f>
        <v>326741</v>
      </c>
      <c r="D10" s="171">
        <f>'28.Det.Occupation'!D14+'28.Det.Occupation'!D15</f>
        <v>122507</v>
      </c>
      <c r="E10" s="171"/>
      <c r="F10" s="171">
        <f>'28.Det.Occupation'!F14+'28.Det.Occupation'!F15</f>
        <v>3362310</v>
      </c>
      <c r="G10" s="171">
        <f>'28.Det.Occupation'!G14+'28.Det.Occupation'!G15</f>
        <v>618085</v>
      </c>
      <c r="H10" s="171">
        <f>'28.Det.Occupation'!H14+'28.Det.Occupation'!H15</f>
        <v>171967</v>
      </c>
      <c r="I10" s="171">
        <f>'28.Det.Occupation'!I14+'28.Det.Occupation'!I15</f>
        <v>118401</v>
      </c>
      <c r="J10" s="171">
        <f>'28.Det.Occupation'!J14+'28.Det.Occupation'!J15</f>
        <v>4720011</v>
      </c>
      <c r="M10" s="164">
        <v>412823</v>
      </c>
      <c r="N10" s="164">
        <v>294669</v>
      </c>
      <c r="O10" s="164">
        <v>118154</v>
      </c>
      <c r="P10" s="164">
        <v>3410892</v>
      </c>
      <c r="Q10" s="164">
        <v>621761</v>
      </c>
      <c r="R10" s="164">
        <v>152684</v>
      </c>
      <c r="S10" s="164">
        <v>113741</v>
      </c>
      <c r="T10" s="164">
        <v>4711901</v>
      </c>
      <c r="V10" s="164">
        <v>27011080</v>
      </c>
      <c r="W10" s="164">
        <v>13209245</v>
      </c>
      <c r="X10" s="164">
        <v>13801835</v>
      </c>
      <c r="Y10" s="164">
        <v>121900119</v>
      </c>
      <c r="Z10" s="164">
        <v>21054181</v>
      </c>
      <c r="AA10" s="164">
        <v>8816710</v>
      </c>
      <c r="AB10" s="164">
        <v>4433935</v>
      </c>
      <c r="AC10" s="164">
        <v>183216025</v>
      </c>
    </row>
    <row r="11" spans="1:29" ht="9.1999999999999993" customHeight="1" x14ac:dyDescent="0.15">
      <c r="A11" s="169" t="s">
        <v>147</v>
      </c>
      <c r="B11" s="171">
        <f>'28.Det.Occupation'!B16+'28.Det.Occupation'!B17</f>
        <v>1354858</v>
      </c>
      <c r="C11" s="171">
        <f>'28.Det.Occupation'!C16+'28.Det.Occupation'!C17</f>
        <v>911185</v>
      </c>
      <c r="D11" s="171">
        <f>'28.Det.Occupation'!D16+'28.Det.Occupation'!D17</f>
        <v>443673</v>
      </c>
      <c r="E11" s="171"/>
      <c r="F11" s="171">
        <f>'28.Det.Occupation'!F16+'28.Det.Occupation'!F17</f>
        <v>10891546</v>
      </c>
      <c r="G11" s="171">
        <f>'28.Det.Occupation'!G16+'28.Det.Occupation'!G17</f>
        <v>1238075</v>
      </c>
      <c r="H11" s="171">
        <f>'28.Det.Occupation'!H16+'28.Det.Occupation'!H17</f>
        <v>697463</v>
      </c>
      <c r="I11" s="171">
        <f>'28.Det.Occupation'!I16+'28.Det.Occupation'!I17</f>
        <v>333445</v>
      </c>
      <c r="J11" s="171">
        <f>'28.Det.Occupation'!J16+'28.Det.Occupation'!J17</f>
        <v>14515387</v>
      </c>
      <c r="M11" s="164">
        <v>1251240</v>
      </c>
      <c r="N11" s="164">
        <v>831179</v>
      </c>
      <c r="O11" s="164">
        <v>420061</v>
      </c>
      <c r="P11" s="164">
        <v>10825238</v>
      </c>
      <c r="Q11" s="164">
        <v>1245131</v>
      </c>
      <c r="R11" s="164">
        <v>633145</v>
      </c>
      <c r="S11" s="164">
        <v>323470</v>
      </c>
      <c r="T11" s="164">
        <v>14278224</v>
      </c>
      <c r="V11" s="164">
        <v>27011080</v>
      </c>
      <c r="W11" s="164">
        <v>13209245</v>
      </c>
      <c r="X11" s="164">
        <v>13801835</v>
      </c>
      <c r="Y11" s="164">
        <v>121900119</v>
      </c>
      <c r="Z11" s="164">
        <v>21054181</v>
      </c>
      <c r="AA11" s="164">
        <v>8816710</v>
      </c>
      <c r="AB11" s="164">
        <v>4433935</v>
      </c>
      <c r="AC11" s="164">
        <v>183216025</v>
      </c>
    </row>
    <row r="12" spans="1:29" ht="9.1999999999999993" customHeight="1" x14ac:dyDescent="0.15">
      <c r="A12" s="169" t="s">
        <v>148</v>
      </c>
      <c r="B12" s="171">
        <f>'28.Det.Occupation'!B18+'28.Det.Occupation'!B19</f>
        <v>1355299</v>
      </c>
      <c r="C12" s="171">
        <f>'28.Det.Occupation'!C18+'28.Det.Occupation'!C19</f>
        <v>898956</v>
      </c>
      <c r="D12" s="171">
        <f>'28.Det.Occupation'!D18+'28.Det.Occupation'!D19</f>
        <v>456343</v>
      </c>
      <c r="E12" s="171"/>
      <c r="F12" s="171">
        <f>'28.Det.Occupation'!F18+'28.Det.Occupation'!F19</f>
        <v>9062641</v>
      </c>
      <c r="G12" s="171">
        <f>'28.Det.Occupation'!G18+'28.Det.Occupation'!G19</f>
        <v>2044907</v>
      </c>
      <c r="H12" s="171">
        <f>'28.Det.Occupation'!H18+'28.Det.Occupation'!H19</f>
        <v>979625</v>
      </c>
      <c r="I12" s="171">
        <f>'28.Det.Occupation'!I18+'28.Det.Occupation'!I19</f>
        <v>344772</v>
      </c>
      <c r="J12" s="171">
        <f>'28.Det.Occupation'!J18+'28.Det.Occupation'!J19</f>
        <v>13787244</v>
      </c>
      <c r="M12" s="164">
        <v>1214265</v>
      </c>
      <c r="N12" s="164">
        <v>787387</v>
      </c>
      <c r="O12" s="164">
        <v>426878</v>
      </c>
      <c r="P12" s="164">
        <v>8689777</v>
      </c>
      <c r="Q12" s="164">
        <v>1909886</v>
      </c>
      <c r="R12" s="164">
        <v>914606</v>
      </c>
      <c r="S12" s="164">
        <v>304484</v>
      </c>
      <c r="T12" s="164">
        <v>13033018</v>
      </c>
      <c r="V12" s="164">
        <v>27011080</v>
      </c>
      <c r="W12" s="164">
        <v>13209245</v>
      </c>
      <c r="X12" s="164">
        <v>13801835</v>
      </c>
      <c r="Y12" s="164">
        <v>121900119</v>
      </c>
      <c r="Z12" s="164">
        <v>21054181</v>
      </c>
      <c r="AA12" s="164">
        <v>8816710</v>
      </c>
      <c r="AB12" s="164">
        <v>4433935</v>
      </c>
      <c r="AC12" s="164">
        <v>183216025</v>
      </c>
    </row>
    <row r="13" spans="1:29" ht="18.75" customHeight="1" x14ac:dyDescent="0.15">
      <c r="A13" s="169" t="s">
        <v>102</v>
      </c>
      <c r="B13" s="171">
        <f>'28.Det.Occupation'!B21</f>
        <v>2493309</v>
      </c>
      <c r="C13" s="171">
        <f>'28.Det.Occupation'!C21</f>
        <v>1088470</v>
      </c>
      <c r="D13" s="171">
        <f>'28.Det.Occupation'!D21</f>
        <v>1404839</v>
      </c>
      <c r="E13" s="171"/>
      <c r="F13" s="171">
        <f>'28.Det.Occupation'!F21</f>
        <v>6548175</v>
      </c>
      <c r="G13" s="171">
        <f>'28.Det.Occupation'!G21</f>
        <v>1411290</v>
      </c>
      <c r="H13" s="171">
        <f>'28.Det.Occupation'!H21</f>
        <v>619742</v>
      </c>
      <c r="I13" s="171">
        <f>'28.Det.Occupation'!I21</f>
        <v>375727</v>
      </c>
      <c r="J13" s="171">
        <f>'28.Det.Occupation'!J21</f>
        <v>11448243</v>
      </c>
      <c r="M13" s="164">
        <v>2427548</v>
      </c>
      <c r="N13" s="164">
        <v>961677</v>
      </c>
      <c r="O13" s="164">
        <v>1465871</v>
      </c>
      <c r="P13" s="164">
        <v>6509953</v>
      </c>
      <c r="Q13" s="164">
        <v>1369266</v>
      </c>
      <c r="R13" s="164">
        <v>582245</v>
      </c>
      <c r="S13" s="164">
        <v>346672</v>
      </c>
      <c r="T13" s="164">
        <v>11235684</v>
      </c>
      <c r="V13" s="164">
        <v>27011080</v>
      </c>
      <c r="W13" s="164">
        <v>13209245</v>
      </c>
      <c r="X13" s="164">
        <v>13801835</v>
      </c>
      <c r="Y13" s="164">
        <v>121900119</v>
      </c>
      <c r="Z13" s="164">
        <v>21054181</v>
      </c>
      <c r="AA13" s="164">
        <v>8816710</v>
      </c>
      <c r="AB13" s="164">
        <v>4433935</v>
      </c>
      <c r="AC13" s="164">
        <v>183216025</v>
      </c>
    </row>
    <row r="14" spans="1:29" ht="9.1999999999999993" customHeight="1" x14ac:dyDescent="0.15">
      <c r="A14" s="169" t="s">
        <v>149</v>
      </c>
      <c r="B14" s="171">
        <f>'28.Det.Occupation'!B22</f>
        <v>2569459</v>
      </c>
      <c r="C14" s="171">
        <f>'28.Det.Occupation'!C22</f>
        <v>643593</v>
      </c>
      <c r="D14" s="171">
        <f>'28.Det.Occupation'!D22</f>
        <v>1925866</v>
      </c>
      <c r="E14" s="171"/>
      <c r="F14" s="171">
        <f>'28.Det.Occupation'!F22</f>
        <v>3865160</v>
      </c>
      <c r="G14" s="171">
        <f>'28.Det.Occupation'!G22</f>
        <v>1181693</v>
      </c>
      <c r="H14" s="171">
        <f>'28.Det.Occupation'!H22</f>
        <v>198124</v>
      </c>
      <c r="I14" s="171">
        <f>'28.Det.Occupation'!I22</f>
        <v>221452</v>
      </c>
      <c r="J14" s="171">
        <f>'28.Det.Occupation'!J22</f>
        <v>8035888</v>
      </c>
      <c r="M14" s="164">
        <v>2476652</v>
      </c>
      <c r="N14" s="164">
        <v>598113</v>
      </c>
      <c r="O14" s="164">
        <v>1878539</v>
      </c>
      <c r="P14" s="164">
        <v>3748751</v>
      </c>
      <c r="Q14" s="164">
        <v>1198299</v>
      </c>
      <c r="R14" s="164">
        <v>196401</v>
      </c>
      <c r="S14" s="164">
        <v>205002</v>
      </c>
      <c r="T14" s="164">
        <v>7825105</v>
      </c>
      <c r="V14" s="164">
        <v>27011080</v>
      </c>
      <c r="W14" s="164">
        <v>13209245</v>
      </c>
      <c r="X14" s="164">
        <v>13801835</v>
      </c>
      <c r="Y14" s="164">
        <v>121900119</v>
      </c>
      <c r="Z14" s="164">
        <v>21054181</v>
      </c>
      <c r="AA14" s="164">
        <v>8816710</v>
      </c>
      <c r="AB14" s="164">
        <v>4433935</v>
      </c>
      <c r="AC14" s="164">
        <v>183216025</v>
      </c>
    </row>
    <row r="15" spans="1:29" ht="9.1999999999999993" customHeight="1" x14ac:dyDescent="0.15">
      <c r="A15" s="169" t="s">
        <v>139</v>
      </c>
      <c r="B15" s="171">
        <f>'28.Det.Occupation'!B20+'28.Det.Occupation'!B23</f>
        <v>1624429</v>
      </c>
      <c r="C15" s="171">
        <f>'28.Det.Occupation'!C20+'28.Det.Occupation'!C23</f>
        <v>1003550</v>
      </c>
      <c r="D15" s="171">
        <f>'28.Det.Occupation'!D20+'28.Det.Occupation'!D23</f>
        <v>620879</v>
      </c>
      <c r="E15" s="171"/>
      <c r="F15" s="171">
        <f>'28.Det.Occupation'!F20+'28.Det.Occupation'!F23</f>
        <v>6904289</v>
      </c>
      <c r="G15" s="171">
        <f>'28.Det.Occupation'!G20+'28.Det.Occupation'!G23</f>
        <v>1786824</v>
      </c>
      <c r="H15" s="171">
        <f>'28.Det.Occupation'!H20+'28.Det.Occupation'!H23</f>
        <v>583904</v>
      </c>
      <c r="I15" s="171">
        <f>'28.Det.Occupation'!I20+'28.Det.Occupation'!I23</f>
        <v>351856</v>
      </c>
      <c r="J15" s="171">
        <f>'28.Det.Occupation'!J20+'28.Det.Occupation'!J23</f>
        <v>11251302</v>
      </c>
      <c r="M15" s="164">
        <v>1472608</v>
      </c>
      <c r="N15" s="164">
        <v>897135</v>
      </c>
      <c r="O15" s="164">
        <v>575473</v>
      </c>
      <c r="P15" s="164">
        <v>6782375</v>
      </c>
      <c r="Q15" s="164">
        <v>1728801</v>
      </c>
      <c r="R15" s="164">
        <v>550669</v>
      </c>
      <c r="S15" s="164">
        <v>322631</v>
      </c>
      <c r="T15" s="164">
        <v>10857084</v>
      </c>
      <c r="V15" s="164">
        <v>27011080</v>
      </c>
      <c r="W15" s="164">
        <v>13209245</v>
      </c>
      <c r="X15" s="164">
        <v>13801835</v>
      </c>
      <c r="Y15" s="164">
        <v>121900119</v>
      </c>
      <c r="Z15" s="164">
        <v>21054181</v>
      </c>
      <c r="AA15" s="164">
        <v>8816710</v>
      </c>
      <c r="AB15" s="164">
        <v>4433935</v>
      </c>
      <c r="AC15" s="164">
        <v>183216025</v>
      </c>
    </row>
    <row r="16" spans="1:29" ht="9.1999999999999993" customHeight="1" x14ac:dyDescent="0.15">
      <c r="A16" s="169" t="s">
        <v>77</v>
      </c>
      <c r="B16" s="171">
        <f>'28.Det.Occupation'!B24</f>
        <v>2819929</v>
      </c>
      <c r="C16" s="171">
        <f>'28.Det.Occupation'!C24</f>
        <v>1863017</v>
      </c>
      <c r="D16" s="171">
        <f>'28.Det.Occupation'!D24</f>
        <v>956912</v>
      </c>
      <c r="E16" s="171"/>
      <c r="F16" s="171">
        <f>'28.Det.Occupation'!F24</f>
        <v>13976616</v>
      </c>
      <c r="G16" s="171">
        <f>'28.Det.Occupation'!G24</f>
        <v>2174931</v>
      </c>
      <c r="H16" s="171">
        <f>'28.Det.Occupation'!H24</f>
        <v>994961</v>
      </c>
      <c r="I16" s="171">
        <f>'28.Det.Occupation'!I24</f>
        <v>529427</v>
      </c>
      <c r="J16" s="171">
        <f>'28.Det.Occupation'!J24</f>
        <v>20495864</v>
      </c>
      <c r="M16" s="164">
        <v>2716203</v>
      </c>
      <c r="N16" s="164">
        <v>1691777</v>
      </c>
      <c r="O16" s="164">
        <v>1024426</v>
      </c>
      <c r="P16" s="164">
        <v>14268587</v>
      </c>
      <c r="Q16" s="164">
        <v>2105383</v>
      </c>
      <c r="R16" s="164">
        <v>980927</v>
      </c>
      <c r="S16" s="164">
        <v>507045</v>
      </c>
      <c r="T16" s="164">
        <v>20578145</v>
      </c>
      <c r="V16" s="164">
        <v>27011080</v>
      </c>
      <c r="W16" s="164">
        <v>13209245</v>
      </c>
      <c r="X16" s="164">
        <v>13801835</v>
      </c>
      <c r="Y16" s="164">
        <v>121900119</v>
      </c>
      <c r="Z16" s="164">
        <v>21054181</v>
      </c>
      <c r="AA16" s="164">
        <v>8816710</v>
      </c>
      <c r="AB16" s="164">
        <v>4433935</v>
      </c>
      <c r="AC16" s="164">
        <v>183216025</v>
      </c>
    </row>
    <row r="17" spans="1:29" ht="18.600000000000001" customHeight="1" x14ac:dyDescent="0.15">
      <c r="A17" s="169" t="s">
        <v>104</v>
      </c>
      <c r="B17" s="171">
        <f>'28.Det.Occupation'!B25</f>
        <v>3429300</v>
      </c>
      <c r="C17" s="171">
        <f>'28.Det.Occupation'!C25</f>
        <v>2367770</v>
      </c>
      <c r="D17" s="171">
        <f>'28.Det.Occupation'!D25</f>
        <v>1061530</v>
      </c>
      <c r="E17" s="171"/>
      <c r="F17" s="171">
        <f>'28.Det.Occupation'!F25</f>
        <v>16901160</v>
      </c>
      <c r="G17" s="171">
        <f>'28.Det.Occupation'!G25</f>
        <v>3254915</v>
      </c>
      <c r="H17" s="171">
        <f>'28.Det.Occupation'!H25</f>
        <v>992723</v>
      </c>
      <c r="I17" s="171">
        <f>'28.Det.Occupation'!I25</f>
        <v>650993</v>
      </c>
      <c r="J17" s="171">
        <f>'28.Det.Occupation'!J25</f>
        <v>25229091</v>
      </c>
      <c r="M17" s="164">
        <v>3352442</v>
      </c>
      <c r="N17" s="164">
        <v>2297648</v>
      </c>
      <c r="O17" s="164">
        <v>1054794</v>
      </c>
      <c r="P17" s="164">
        <v>17209932</v>
      </c>
      <c r="Q17" s="164">
        <v>3246893</v>
      </c>
      <c r="R17" s="164">
        <v>1019532</v>
      </c>
      <c r="S17" s="164">
        <v>620962</v>
      </c>
      <c r="T17" s="164">
        <v>25449761</v>
      </c>
      <c r="V17" s="164">
        <v>27011080</v>
      </c>
      <c r="W17" s="164">
        <v>13209245</v>
      </c>
      <c r="X17" s="164">
        <v>13801835</v>
      </c>
      <c r="Y17" s="164">
        <v>121900119</v>
      </c>
      <c r="Z17" s="164">
        <v>21054181</v>
      </c>
      <c r="AA17" s="164">
        <v>8816710</v>
      </c>
      <c r="AB17" s="164">
        <v>4433935</v>
      </c>
      <c r="AC17" s="164">
        <v>183216025</v>
      </c>
    </row>
    <row r="18" spans="1:29" ht="18.75" customHeight="1" x14ac:dyDescent="0.15">
      <c r="A18" s="169" t="s">
        <v>150</v>
      </c>
      <c r="B18" s="171">
        <f>'28.Det.Occupation'!B26</f>
        <v>707658</v>
      </c>
      <c r="C18" s="171">
        <f>'28.Det.Occupation'!C26</f>
        <v>121972</v>
      </c>
      <c r="D18" s="171">
        <f>'28.Det.Occupation'!D26</f>
        <v>585686</v>
      </c>
      <c r="E18" s="171"/>
      <c r="F18" s="171">
        <f>'28.Det.Occupation'!F26</f>
        <v>665716</v>
      </c>
      <c r="G18" s="171">
        <f>'28.Det.Occupation'!G26</f>
        <v>71125</v>
      </c>
      <c r="H18" s="171">
        <f>'28.Det.Occupation'!H26</f>
        <v>20890</v>
      </c>
      <c r="I18" s="171">
        <f>'28.Det.Occupation'!I26</f>
        <v>33880</v>
      </c>
      <c r="J18" s="171">
        <f>'28.Det.Occupation'!J26</f>
        <v>1499269</v>
      </c>
      <c r="M18" s="164">
        <v>719773</v>
      </c>
      <c r="N18" s="164">
        <v>108263</v>
      </c>
      <c r="O18" s="164">
        <v>611510</v>
      </c>
      <c r="P18" s="164">
        <v>680330</v>
      </c>
      <c r="Q18" s="164">
        <v>76098</v>
      </c>
      <c r="R18" s="164">
        <v>21952</v>
      </c>
      <c r="S18" s="164">
        <v>31735</v>
      </c>
      <c r="T18" s="164">
        <v>1529888</v>
      </c>
      <c r="V18" s="164">
        <v>27011080</v>
      </c>
      <c r="W18" s="164">
        <v>13209245</v>
      </c>
      <c r="X18" s="164">
        <v>13801835</v>
      </c>
      <c r="Y18" s="164">
        <v>121900119</v>
      </c>
      <c r="Z18" s="164">
        <v>21054181</v>
      </c>
      <c r="AA18" s="164">
        <v>8816710</v>
      </c>
      <c r="AB18" s="164">
        <v>4433935</v>
      </c>
      <c r="AC18" s="164">
        <v>183216025</v>
      </c>
    </row>
    <row r="19" spans="1:29" ht="9.1999999999999993" customHeight="1" x14ac:dyDescent="0.15">
      <c r="A19" s="169" t="s">
        <v>138</v>
      </c>
      <c r="B19" s="171">
        <f>'28.Det.Occupation'!B27+'28.Det.Occupation'!B28</f>
        <v>2515340</v>
      </c>
      <c r="C19" s="171">
        <f>'28.Det.Occupation'!C27+'28.Det.Occupation'!C28</f>
        <v>777832</v>
      </c>
      <c r="D19" s="171">
        <f>'28.Det.Occupation'!D27+'28.Det.Occupation'!D28</f>
        <v>1737508</v>
      </c>
      <c r="E19" s="171"/>
      <c r="F19" s="171">
        <f>'28.Det.Occupation'!F27+'28.Det.Occupation'!F28</f>
        <v>6233152</v>
      </c>
      <c r="G19" s="171">
        <f>'28.Det.Occupation'!G27+'28.Det.Occupation'!G28</f>
        <v>685684</v>
      </c>
      <c r="H19" s="171">
        <f>'28.Det.Occupation'!H27+'28.Det.Occupation'!H28</f>
        <v>132088</v>
      </c>
      <c r="I19" s="171">
        <f>'28.Det.Occupation'!I27+'28.Det.Occupation'!I28</f>
        <v>247902</v>
      </c>
      <c r="J19" s="171">
        <f>'28.Det.Occupation'!J27+'28.Det.Occupation'!J28</f>
        <v>9814166</v>
      </c>
      <c r="M19" s="164">
        <v>2598507</v>
      </c>
      <c r="N19" s="164">
        <v>750099</v>
      </c>
      <c r="O19" s="164">
        <v>1848408</v>
      </c>
      <c r="P19" s="164">
        <v>6574760</v>
      </c>
      <c r="Q19" s="164">
        <v>734708</v>
      </c>
      <c r="R19" s="164">
        <v>125077</v>
      </c>
      <c r="S19" s="164">
        <v>245070</v>
      </c>
      <c r="T19" s="164">
        <v>10278122</v>
      </c>
      <c r="V19" s="164">
        <v>27011080</v>
      </c>
      <c r="W19" s="164">
        <v>13209245</v>
      </c>
      <c r="X19" s="164">
        <v>13801835</v>
      </c>
      <c r="Y19" s="164">
        <v>121900119</v>
      </c>
      <c r="Z19" s="164">
        <v>21054181</v>
      </c>
      <c r="AA19" s="164">
        <v>8816710</v>
      </c>
      <c r="AB19" s="164">
        <v>4433935</v>
      </c>
      <c r="AC19" s="164">
        <v>183216025</v>
      </c>
    </row>
    <row r="20" spans="1:29" ht="18.600000000000001" customHeight="1" x14ac:dyDescent="0.15">
      <c r="A20" s="169" t="s">
        <v>151</v>
      </c>
      <c r="B20" s="171">
        <f>'28.Det.Occupation'!B29+'28.Det.Occupation'!B30</f>
        <v>3244439</v>
      </c>
      <c r="C20" s="171">
        <f>'28.Det.Occupation'!C29+'28.Det.Occupation'!C30</f>
        <v>1276350</v>
      </c>
      <c r="D20" s="171">
        <f>'28.Det.Occupation'!D29+'28.Det.Occupation'!D30</f>
        <v>1968089</v>
      </c>
      <c r="E20" s="171"/>
      <c r="F20" s="171">
        <f>'28.Det.Occupation'!F29+'28.Det.Occupation'!F30</f>
        <v>10663977</v>
      </c>
      <c r="G20" s="171">
        <f>'28.Det.Occupation'!G29+'28.Det.Occupation'!G30</f>
        <v>1835115</v>
      </c>
      <c r="H20" s="171">
        <f>'28.Det.Occupation'!H29+'28.Det.Occupation'!H30</f>
        <v>751344</v>
      </c>
      <c r="I20" s="171">
        <f>'28.Det.Occupation'!I29+'28.Det.Occupation'!I30</f>
        <v>378531</v>
      </c>
      <c r="J20" s="171">
        <f>'28.Det.Occupation'!J29+'28.Det.Occupation'!J30</f>
        <v>16873406</v>
      </c>
      <c r="M20" s="164">
        <v>3125002</v>
      </c>
      <c r="N20" s="164">
        <v>1134022</v>
      </c>
      <c r="O20" s="164">
        <v>1990980</v>
      </c>
      <c r="P20" s="164">
        <v>10863636</v>
      </c>
      <c r="Q20" s="164">
        <v>1854222</v>
      </c>
      <c r="R20" s="164">
        <v>726505</v>
      </c>
      <c r="S20" s="164">
        <v>348231</v>
      </c>
      <c r="T20" s="164">
        <v>16917596</v>
      </c>
      <c r="V20" s="164">
        <v>27011080</v>
      </c>
      <c r="W20" s="164">
        <v>13209245</v>
      </c>
      <c r="X20" s="164">
        <v>13801835</v>
      </c>
      <c r="Y20" s="164">
        <v>121900119</v>
      </c>
      <c r="Z20" s="164">
        <v>21054181</v>
      </c>
      <c r="AA20" s="164">
        <v>8816710</v>
      </c>
      <c r="AB20" s="164">
        <v>4433935</v>
      </c>
      <c r="AC20" s="164">
        <v>183216025</v>
      </c>
    </row>
    <row r="21" spans="1:29" ht="18.600000000000001" customHeight="1" x14ac:dyDescent="0.15">
      <c r="A21" s="169" t="s">
        <v>107</v>
      </c>
      <c r="B21" s="171">
        <f>'28.Det.Occupation'!B31</f>
        <v>2302274</v>
      </c>
      <c r="C21" s="171">
        <f>'28.Det.Occupation'!C31</f>
        <v>1017123</v>
      </c>
      <c r="D21" s="171">
        <f>'28.Det.Occupation'!D31</f>
        <v>1285151</v>
      </c>
      <c r="E21" s="171"/>
      <c r="F21" s="171">
        <f>'28.Det.Occupation'!F31</f>
        <v>6946836</v>
      </c>
      <c r="G21" s="171">
        <f>'28.Det.Occupation'!G31</f>
        <v>1944182</v>
      </c>
      <c r="H21" s="171">
        <f>'28.Det.Occupation'!H31</f>
        <v>307433</v>
      </c>
      <c r="I21" s="171">
        <f>'28.Det.Occupation'!I31</f>
        <v>302544</v>
      </c>
      <c r="J21" s="171">
        <f>'28.Det.Occupation'!J31</f>
        <v>11803269</v>
      </c>
      <c r="M21" s="164">
        <v>2160682</v>
      </c>
      <c r="N21" s="164">
        <v>919459</v>
      </c>
      <c r="O21" s="164">
        <v>1241223</v>
      </c>
      <c r="P21" s="164">
        <v>6851118</v>
      </c>
      <c r="Q21" s="164">
        <v>1928765</v>
      </c>
      <c r="R21" s="164">
        <v>285246</v>
      </c>
      <c r="S21" s="164">
        <v>282155</v>
      </c>
      <c r="T21" s="164">
        <v>11507966</v>
      </c>
      <c r="V21" s="164">
        <v>27011080</v>
      </c>
      <c r="W21" s="164">
        <v>13209245</v>
      </c>
      <c r="X21" s="164">
        <v>13801835</v>
      </c>
      <c r="Y21" s="164">
        <v>121900119</v>
      </c>
      <c r="Z21" s="164">
        <v>21054181</v>
      </c>
      <c r="AA21" s="164">
        <v>8816710</v>
      </c>
      <c r="AB21" s="164">
        <v>4433935</v>
      </c>
      <c r="AC21" s="164">
        <v>183216025</v>
      </c>
    </row>
    <row r="22" spans="1:29" ht="9.1999999999999993" customHeight="1" x14ac:dyDescent="0.15">
      <c r="A22" s="169" t="s">
        <v>80</v>
      </c>
      <c r="B22" s="171">
        <f>'28.Det.Occupation'!B32</f>
        <v>84393</v>
      </c>
      <c r="C22" s="171">
        <f>'28.Det.Occupation'!C32</f>
        <v>73759</v>
      </c>
      <c r="D22" s="171">
        <f>'28.Det.Occupation'!D32</f>
        <v>10634</v>
      </c>
      <c r="E22" s="171"/>
      <c r="F22" s="171">
        <f>'28.Det.Occupation'!F32</f>
        <v>422607</v>
      </c>
      <c r="G22" s="171">
        <f>'28.Det.Occupation'!G32</f>
        <v>78878</v>
      </c>
      <c r="H22" s="171">
        <f>'28.Det.Occupation'!H32</f>
        <v>19576</v>
      </c>
      <c r="I22" s="171">
        <f>'28.Det.Occupation'!I32</f>
        <v>32098</v>
      </c>
      <c r="J22" s="171">
        <f>'28.Det.Occupation'!J32</f>
        <v>637552</v>
      </c>
      <c r="M22" s="164">
        <v>87249</v>
      </c>
      <c r="N22" s="164">
        <v>73901</v>
      </c>
      <c r="O22" s="164">
        <v>13348</v>
      </c>
      <c r="P22" s="164">
        <v>445043</v>
      </c>
      <c r="Q22" s="164">
        <v>88176</v>
      </c>
      <c r="R22" s="164">
        <v>21451</v>
      </c>
      <c r="S22" s="164">
        <v>28505</v>
      </c>
      <c r="T22" s="164">
        <v>670424</v>
      </c>
      <c r="V22" s="164">
        <v>27011080</v>
      </c>
      <c r="W22" s="164">
        <v>13209245</v>
      </c>
      <c r="X22" s="164">
        <v>13801835</v>
      </c>
      <c r="Y22" s="164">
        <v>121900119</v>
      </c>
      <c r="Z22" s="164">
        <v>21054181</v>
      </c>
      <c r="AA22" s="164">
        <v>8816710</v>
      </c>
      <c r="AB22" s="164">
        <v>4433935</v>
      </c>
      <c r="AC22" s="164">
        <v>183216025</v>
      </c>
    </row>
    <row r="23" spans="1:29" ht="18.600000000000001" customHeight="1" thickBot="1" x14ac:dyDescent="0.2">
      <c r="A23" s="168" t="s">
        <v>72</v>
      </c>
      <c r="B23" s="172">
        <f>'28.Det.Occupation'!B33</f>
        <v>653035</v>
      </c>
      <c r="C23" s="172">
        <f>'28.Det.Occupation'!C33</f>
        <v>403981</v>
      </c>
      <c r="D23" s="172">
        <f>'28.Det.Occupation'!D33</f>
        <v>249054</v>
      </c>
      <c r="E23" s="172"/>
      <c r="F23" s="172">
        <f>'28.Det.Occupation'!F33</f>
        <v>1127420</v>
      </c>
      <c r="G23" s="172">
        <f>'28.Det.Occupation'!G33</f>
        <v>718142</v>
      </c>
      <c r="H23" s="172">
        <f>'28.Det.Occupation'!H33</f>
        <v>139222</v>
      </c>
      <c r="I23" s="172">
        <f>'28.Det.Occupation'!I33</f>
        <v>115796</v>
      </c>
      <c r="J23" s="172">
        <f>'28.Det.Occupation'!J33</f>
        <v>2753615</v>
      </c>
      <c r="M23" s="164">
        <v>553271</v>
      </c>
      <c r="N23" s="164">
        <v>327189</v>
      </c>
      <c r="O23" s="164">
        <v>226082</v>
      </c>
      <c r="P23" s="164">
        <v>1005033</v>
      </c>
      <c r="Q23" s="164">
        <v>611026</v>
      </c>
      <c r="R23" s="164">
        <v>129536</v>
      </c>
      <c r="S23" s="164">
        <v>92509</v>
      </c>
      <c r="T23" s="164">
        <v>2391375</v>
      </c>
      <c r="V23" s="164">
        <v>27011080</v>
      </c>
      <c r="W23" s="164">
        <v>13209245</v>
      </c>
      <c r="X23" s="164">
        <v>13801835</v>
      </c>
      <c r="Y23" s="164">
        <v>121900119</v>
      </c>
      <c r="Z23" s="164">
        <v>21054181</v>
      </c>
      <c r="AA23" s="164">
        <v>8816710</v>
      </c>
      <c r="AB23" s="164">
        <v>4433935</v>
      </c>
      <c r="AC23" s="164">
        <v>183216025</v>
      </c>
    </row>
    <row r="24" spans="1:29" s="161" customFormat="1" ht="9.1999999999999993" customHeight="1" x14ac:dyDescent="0.15">
      <c r="A24" s="165" t="s">
        <v>0</v>
      </c>
      <c r="B24" s="173">
        <f>SUM(B8:B23)</f>
        <v>28240105</v>
      </c>
      <c r="C24" s="173">
        <f t="shared" ref="C24:J24" si="0">SUM(C8:C23)</f>
        <v>14446153</v>
      </c>
      <c r="D24" s="173">
        <f t="shared" si="0"/>
        <v>13793952</v>
      </c>
      <c r="E24" s="173"/>
      <c r="F24" s="173">
        <f t="shared" si="0"/>
        <v>121891874</v>
      </c>
      <c r="G24" s="173">
        <f t="shared" si="0"/>
        <v>21434062</v>
      </c>
      <c r="H24" s="173">
        <f t="shared" si="0"/>
        <v>9268401</v>
      </c>
      <c r="I24" s="173">
        <f t="shared" si="0"/>
        <v>4715036</v>
      </c>
      <c r="J24" s="173">
        <f t="shared" si="0"/>
        <v>185549478</v>
      </c>
      <c r="M24" s="164"/>
      <c r="N24" s="164"/>
      <c r="O24" s="164"/>
      <c r="P24" s="164"/>
      <c r="Q24" s="164"/>
      <c r="R24" s="164"/>
      <c r="S24" s="164"/>
      <c r="T24" s="164"/>
      <c r="V24" s="164"/>
      <c r="W24" s="164"/>
      <c r="X24" s="164"/>
      <c r="Y24" s="164"/>
      <c r="Z24" s="164"/>
      <c r="AA24" s="164"/>
      <c r="AB24" s="164"/>
      <c r="AC24" s="164"/>
    </row>
    <row r="25" spans="1:29" ht="9.1999999999999993" customHeight="1" x14ac:dyDescent="0.15">
      <c r="A25" s="515"/>
      <c r="B25" s="515"/>
      <c r="C25" s="515"/>
      <c r="D25" s="515"/>
      <c r="E25" s="515"/>
      <c r="F25" s="515"/>
      <c r="G25" s="515"/>
      <c r="H25" s="515"/>
      <c r="I25" s="515"/>
      <c r="J25" s="515"/>
      <c r="K25" s="55"/>
    </row>
    <row r="26" spans="1:29" ht="9.1999999999999993" customHeight="1" x14ac:dyDescent="0.15">
      <c r="A26" s="516" t="s">
        <v>332</v>
      </c>
      <c r="B26" s="516"/>
      <c r="C26" s="516"/>
      <c r="D26" s="516"/>
      <c r="E26" s="516"/>
      <c r="F26" s="516"/>
      <c r="G26" s="516"/>
      <c r="H26" s="516"/>
      <c r="I26" s="516"/>
      <c r="J26" s="516"/>
    </row>
    <row r="27" spans="1:29" ht="9.1999999999999993" customHeight="1" x14ac:dyDescent="0.15">
      <c r="A27" s="167" t="s">
        <v>146</v>
      </c>
      <c r="B27" s="219">
        <f>(B8/B$24)*100</f>
        <v>7.3064317572473616</v>
      </c>
      <c r="C27" s="219">
        <f t="shared" ref="C27:J27" si="1">(C8/C$24)*100</f>
        <v>8.9090292758217373</v>
      </c>
      <c r="D27" s="219">
        <f t="shared" si="1"/>
        <v>5.6280607617019403</v>
      </c>
      <c r="E27" s="219"/>
      <c r="F27" s="219">
        <f t="shared" si="1"/>
        <v>14.973614237812113</v>
      </c>
      <c r="G27" s="219">
        <f t="shared" si="1"/>
        <v>8.669826559240148</v>
      </c>
      <c r="H27" s="219">
        <f t="shared" si="1"/>
        <v>15.229013073560369</v>
      </c>
      <c r="I27" s="219">
        <f t="shared" si="1"/>
        <v>10.280197224369019</v>
      </c>
      <c r="J27" s="219">
        <f t="shared" si="1"/>
        <v>12.971990144860445</v>
      </c>
      <c r="K27" s="166"/>
      <c r="M27" s="56">
        <f t="shared" ref="M27:M42" si="2">M8/V8*100</f>
        <v>7.0766996358531387</v>
      </c>
      <c r="N27" s="56">
        <f t="shared" ref="N27:T27" si="3">N8/W8*100</f>
        <v>8.9980691553529368</v>
      </c>
      <c r="O27" s="56">
        <f t="shared" si="3"/>
        <v>5.2378252601918511</v>
      </c>
      <c r="P27" s="56">
        <f t="shared" si="3"/>
        <v>14.829598320572599</v>
      </c>
      <c r="Q27" s="56">
        <f t="shared" si="3"/>
        <v>8.6701306500594821</v>
      </c>
      <c r="R27" s="56">
        <f t="shared" si="3"/>
        <v>14.920418160515659</v>
      </c>
      <c r="S27" s="56">
        <f t="shared" si="3"/>
        <v>10.671469022437179</v>
      </c>
      <c r="T27" s="56">
        <f t="shared" si="3"/>
        <v>12.882536885078693</v>
      </c>
      <c r="U27" s="56"/>
    </row>
    <row r="28" spans="1:29" ht="9.1999999999999993" customHeight="1" x14ac:dyDescent="0.15">
      <c r="A28" s="169" t="s">
        <v>136</v>
      </c>
      <c r="B28" s="220">
        <f t="shared" ref="B28:J28" si="4">(B9/B$24)*100</f>
        <v>2.0318302640871906</v>
      </c>
      <c r="C28" s="220">
        <f t="shared" si="4"/>
        <v>2.6639756618942081</v>
      </c>
      <c r="D28" s="220">
        <f t="shared" si="4"/>
        <v>1.3697959801513011</v>
      </c>
      <c r="E28" s="220"/>
      <c r="F28" s="220">
        <f t="shared" si="4"/>
        <v>4.9787158084057346</v>
      </c>
      <c r="G28" s="220">
        <f t="shared" si="4"/>
        <v>2.4816574665128805</v>
      </c>
      <c r="H28" s="220">
        <f t="shared" si="4"/>
        <v>13.46351975923355</v>
      </c>
      <c r="I28" s="220">
        <f t="shared" si="4"/>
        <v>4.1038286876282601</v>
      </c>
      <c r="J28" s="220">
        <f t="shared" si="4"/>
        <v>4.6433496299030281</v>
      </c>
      <c r="K28" s="166"/>
      <c r="M28" s="56">
        <f t="shared" si="2"/>
        <v>1.967052039385319</v>
      </c>
      <c r="N28" s="56">
        <f t="shared" ref="N28:N42" si="5">N9/W9*100</f>
        <v>2.6356540438155247</v>
      </c>
      <c r="O28" s="56">
        <f t="shared" ref="O28:O42" si="6">O9/X9*100</f>
        <v>1.3271568599392762</v>
      </c>
      <c r="P28" s="56">
        <f t="shared" ref="P28:P42" si="7">P9/Y9*100</f>
        <v>4.8871125384217224</v>
      </c>
      <c r="Q28" s="56">
        <f t="shared" ref="Q28:Q42" si="8">Q9/Z9*100</f>
        <v>2.4239413539762009</v>
      </c>
      <c r="R28" s="56">
        <f t="shared" ref="R28:R42" si="9">R9/AA9*100</f>
        <v>13.170944717473979</v>
      </c>
      <c r="S28" s="56">
        <f t="shared" ref="S28:S42" si="10">S9/AB9*100</f>
        <v>4.2525882765534453</v>
      </c>
      <c r="T28" s="56">
        <f t="shared" ref="T28:T42" si="11">T9/AC9*100</f>
        <v>4.5568393921874462</v>
      </c>
    </row>
    <row r="29" spans="1:29" ht="18.600000000000001" customHeight="1" x14ac:dyDescent="0.15">
      <c r="A29" s="169" t="s">
        <v>137</v>
      </c>
      <c r="B29" s="220">
        <f t="shared" ref="B29:J29" si="12">(B10/B$24)*100</f>
        <v>1.5908156148852846</v>
      </c>
      <c r="C29" s="220">
        <f t="shared" si="12"/>
        <v>2.261785542490101</v>
      </c>
      <c r="D29" s="220">
        <f t="shared" si="12"/>
        <v>0.8881211127891413</v>
      </c>
      <c r="E29" s="220"/>
      <c r="F29" s="220">
        <f t="shared" si="12"/>
        <v>2.7584365468037682</v>
      </c>
      <c r="G29" s="220">
        <f t="shared" si="12"/>
        <v>2.8836577966416259</v>
      </c>
      <c r="H29" s="220">
        <f t="shared" si="12"/>
        <v>1.8554117371486194</v>
      </c>
      <c r="I29" s="220">
        <f t="shared" si="12"/>
        <v>2.5111367124238289</v>
      </c>
      <c r="J29" s="220">
        <f t="shared" si="12"/>
        <v>2.5438018208814359</v>
      </c>
      <c r="K29" s="166"/>
      <c r="M29" s="56">
        <f t="shared" si="2"/>
        <v>1.5283468857964955</v>
      </c>
      <c r="N29" s="56">
        <f t="shared" si="5"/>
        <v>2.2307785191356508</v>
      </c>
      <c r="O29" s="56">
        <f t="shared" si="6"/>
        <v>0.85607457269268905</v>
      </c>
      <c r="P29" s="56">
        <f t="shared" si="7"/>
        <v>2.7981039132537679</v>
      </c>
      <c r="Q29" s="56">
        <f t="shared" si="8"/>
        <v>2.9531474057338065</v>
      </c>
      <c r="R29" s="56">
        <f t="shared" si="9"/>
        <v>1.7317570839916478</v>
      </c>
      <c r="S29" s="56">
        <f t="shared" si="10"/>
        <v>2.5652383266782217</v>
      </c>
      <c r="T29" s="56">
        <f t="shared" si="11"/>
        <v>2.5717734024630214</v>
      </c>
    </row>
    <row r="30" spans="1:29" ht="9.1999999999999993" customHeight="1" x14ac:dyDescent="0.15">
      <c r="A30" s="169" t="s">
        <v>147</v>
      </c>
      <c r="B30" s="220">
        <f t="shared" ref="B30:J30" si="13">(B11/B$24)*100</f>
        <v>4.7976379691222819</v>
      </c>
      <c r="C30" s="220">
        <f t="shared" si="13"/>
        <v>6.3074577709373569</v>
      </c>
      <c r="D30" s="220">
        <f t="shared" si="13"/>
        <v>3.2164313751418012</v>
      </c>
      <c r="E30" s="220"/>
      <c r="F30" s="220">
        <f t="shared" si="13"/>
        <v>8.9354159900765833</v>
      </c>
      <c r="G30" s="220">
        <f t="shared" si="13"/>
        <v>5.7762033160116824</v>
      </c>
      <c r="H30" s="220">
        <f t="shared" si="13"/>
        <v>7.5251707387282876</v>
      </c>
      <c r="I30" s="220">
        <f t="shared" si="13"/>
        <v>7.0719502459790338</v>
      </c>
      <c r="J30" s="220">
        <f t="shared" si="13"/>
        <v>7.8229198790847585</v>
      </c>
      <c r="K30" s="166"/>
      <c r="M30" s="56">
        <f t="shared" si="2"/>
        <v>4.6323212548332018</v>
      </c>
      <c r="N30" s="56">
        <f t="shared" si="5"/>
        <v>6.2924035400963492</v>
      </c>
      <c r="O30" s="56">
        <f t="shared" si="6"/>
        <v>3.0435155904993794</v>
      </c>
      <c r="P30" s="56">
        <f t="shared" si="7"/>
        <v>8.8804162693229198</v>
      </c>
      <c r="Q30" s="56">
        <f t="shared" si="8"/>
        <v>5.9139369990217139</v>
      </c>
      <c r="R30" s="56">
        <f t="shared" si="9"/>
        <v>7.1811934383687337</v>
      </c>
      <c r="S30" s="56">
        <f t="shared" si="10"/>
        <v>7.295325709555958</v>
      </c>
      <c r="T30" s="56">
        <f t="shared" si="11"/>
        <v>7.7931087086951036</v>
      </c>
    </row>
    <row r="31" spans="1:29" ht="9.1999999999999993" customHeight="1" x14ac:dyDescent="0.15">
      <c r="A31" s="169" t="s">
        <v>148</v>
      </c>
      <c r="B31" s="220">
        <f t="shared" ref="B31:J31" si="14">(B12/B$24)*100</f>
        <v>4.7991995780468946</v>
      </c>
      <c r="C31" s="220">
        <f t="shared" si="14"/>
        <v>6.2228054763091603</v>
      </c>
      <c r="D31" s="220">
        <f t="shared" si="14"/>
        <v>3.3082832244160336</v>
      </c>
      <c r="E31" s="220"/>
      <c r="F31" s="220">
        <f t="shared" si="14"/>
        <v>7.4349837299244408</v>
      </c>
      <c r="G31" s="220">
        <f t="shared" si="14"/>
        <v>9.540454814397755</v>
      </c>
      <c r="H31" s="220">
        <f t="shared" si="14"/>
        <v>10.569514633646083</v>
      </c>
      <c r="I31" s="220">
        <f t="shared" si="14"/>
        <v>7.3121817097472857</v>
      </c>
      <c r="J31" s="220">
        <f t="shared" si="14"/>
        <v>7.4304946306558737</v>
      </c>
      <c r="K31" s="166"/>
      <c r="M31" s="56">
        <f t="shared" si="2"/>
        <v>4.4954329852786339</v>
      </c>
      <c r="N31" s="56">
        <f t="shared" si="5"/>
        <v>5.9608781576842578</v>
      </c>
      <c r="O31" s="56">
        <f t="shared" si="6"/>
        <v>3.0929075735219267</v>
      </c>
      <c r="P31" s="56">
        <f t="shared" si="7"/>
        <v>7.1286041976710459</v>
      </c>
      <c r="Q31" s="56">
        <f t="shared" si="8"/>
        <v>9.0712908756697779</v>
      </c>
      <c r="R31" s="56">
        <f t="shared" si="9"/>
        <v>10.373552039252736</v>
      </c>
      <c r="S31" s="56">
        <f t="shared" si="10"/>
        <v>6.8671281829796786</v>
      </c>
      <c r="T31" s="56">
        <f t="shared" si="11"/>
        <v>7.1134705602307449</v>
      </c>
    </row>
    <row r="32" spans="1:29" ht="18.600000000000001" customHeight="1" x14ac:dyDescent="0.15">
      <c r="A32" s="169" t="s">
        <v>102</v>
      </c>
      <c r="B32" s="220">
        <f t="shared" ref="B32:J32" si="15">(B13/B$24)*100</f>
        <v>8.8289650481115416</v>
      </c>
      <c r="C32" s="220">
        <f t="shared" si="15"/>
        <v>7.534670302882712</v>
      </c>
      <c r="D32" s="220">
        <f t="shared" si="15"/>
        <v>10.184456202254436</v>
      </c>
      <c r="E32" s="220"/>
      <c r="F32" s="220">
        <f t="shared" si="15"/>
        <v>5.3721177508518734</v>
      </c>
      <c r="G32" s="220">
        <f t="shared" si="15"/>
        <v>6.5843329183241135</v>
      </c>
      <c r="H32" s="220">
        <f t="shared" si="15"/>
        <v>6.6866118546230355</v>
      </c>
      <c r="I32" s="220">
        <f t="shared" si="15"/>
        <v>7.9686984362367541</v>
      </c>
      <c r="J32" s="220">
        <f t="shared" si="15"/>
        <v>6.1699138814068775</v>
      </c>
      <c r="K32" s="166"/>
      <c r="M32" s="56">
        <f t="shared" si="2"/>
        <v>8.9872304254402255</v>
      </c>
      <c r="N32" s="56">
        <f t="shared" si="5"/>
        <v>7.2803328275007395</v>
      </c>
      <c r="O32" s="56">
        <f t="shared" si="6"/>
        <v>10.620841359138113</v>
      </c>
      <c r="P32" s="56">
        <f t="shared" si="7"/>
        <v>5.3403992165093781</v>
      </c>
      <c r="Q32" s="56">
        <f t="shared" si="8"/>
        <v>6.5035348560934292</v>
      </c>
      <c r="R32" s="56">
        <f t="shared" si="9"/>
        <v>6.6038805858421119</v>
      </c>
      <c r="S32" s="56">
        <f t="shared" si="10"/>
        <v>7.8186080761219996</v>
      </c>
      <c r="T32" s="56">
        <f t="shared" si="11"/>
        <v>6.1324788593137534</v>
      </c>
    </row>
    <row r="33" spans="1:20" ht="9.1999999999999993" customHeight="1" x14ac:dyDescent="0.15">
      <c r="A33" s="169" t="s">
        <v>149</v>
      </c>
      <c r="B33" s="220">
        <f t="shared" ref="B33:J33" si="16">(B14/B$24)*100</f>
        <v>9.0986170200146219</v>
      </c>
      <c r="C33" s="220">
        <f t="shared" si="16"/>
        <v>4.4551168743678682</v>
      </c>
      <c r="D33" s="220">
        <f t="shared" si="16"/>
        <v>13.961669578087557</v>
      </c>
      <c r="E33" s="220"/>
      <c r="F33" s="220">
        <f t="shared" si="16"/>
        <v>3.1709743013713938</v>
      </c>
      <c r="G33" s="220">
        <f t="shared" si="16"/>
        <v>5.5131547160776151</v>
      </c>
      <c r="H33" s="220">
        <f t="shared" si="16"/>
        <v>2.1376287020814053</v>
      </c>
      <c r="I33" s="220">
        <f t="shared" si="16"/>
        <v>4.6967191766934553</v>
      </c>
      <c r="J33" s="220">
        <f t="shared" si="16"/>
        <v>4.330859933758477</v>
      </c>
      <c r="K33" s="166"/>
      <c r="M33" s="56">
        <f t="shared" si="2"/>
        <v>9.1690224900300166</v>
      </c>
      <c r="N33" s="56">
        <f t="shared" si="5"/>
        <v>4.5279877843131837</v>
      </c>
      <c r="O33" s="56">
        <f t="shared" si="6"/>
        <v>13.61079160850713</v>
      </c>
      <c r="P33" s="56">
        <f t="shared" si="7"/>
        <v>3.0752644302176604</v>
      </c>
      <c r="Q33" s="56">
        <f t="shared" si="8"/>
        <v>5.6915013697279413</v>
      </c>
      <c r="R33" s="56">
        <f t="shared" si="9"/>
        <v>2.2275996375065077</v>
      </c>
      <c r="S33" s="56">
        <f t="shared" si="10"/>
        <v>4.6234777911719505</v>
      </c>
      <c r="T33" s="56">
        <f t="shared" si="11"/>
        <v>4.270971930539373</v>
      </c>
    </row>
    <row r="34" spans="1:20" ht="9.1999999999999993" customHeight="1" x14ac:dyDescent="0.15">
      <c r="A34" s="169" t="s">
        <v>139</v>
      </c>
      <c r="B34" s="220">
        <f t="shared" ref="B34:J34" si="17">(B15/B$24)*100</f>
        <v>5.7522059496591815</v>
      </c>
      <c r="C34" s="220">
        <f t="shared" si="17"/>
        <v>6.9468321427856958</v>
      </c>
      <c r="D34" s="220">
        <f t="shared" si="17"/>
        <v>4.5010958425837639</v>
      </c>
      <c r="E34" s="220"/>
      <c r="F34" s="220">
        <f t="shared" si="17"/>
        <v>5.6642734034920164</v>
      </c>
      <c r="G34" s="220">
        <f t="shared" si="17"/>
        <v>8.3363759981659094</v>
      </c>
      <c r="H34" s="220">
        <f t="shared" si="17"/>
        <v>6.2999432156636299</v>
      </c>
      <c r="I34" s="220">
        <f t="shared" si="17"/>
        <v>7.4624244650518046</v>
      </c>
      <c r="J34" s="220">
        <f t="shared" si="17"/>
        <v>6.063774536730306</v>
      </c>
      <c r="K34" s="166"/>
      <c r="M34" s="56">
        <f t="shared" si="2"/>
        <v>5.4518664192620214</v>
      </c>
      <c r="N34" s="56">
        <f t="shared" si="5"/>
        <v>6.7917204957588417</v>
      </c>
      <c r="O34" s="56">
        <f t="shared" si="6"/>
        <v>4.1695397749647052</v>
      </c>
      <c r="P34" s="56">
        <f t="shared" si="7"/>
        <v>5.56387889990493</v>
      </c>
      <c r="Q34" s="56">
        <f t="shared" si="8"/>
        <v>8.2112004261766351</v>
      </c>
      <c r="R34" s="56">
        <f t="shared" si="9"/>
        <v>6.2457424594888566</v>
      </c>
      <c r="S34" s="56">
        <f t="shared" si="10"/>
        <v>7.2764034655447132</v>
      </c>
      <c r="T34" s="56">
        <f t="shared" si="11"/>
        <v>5.9258375461425938</v>
      </c>
    </row>
    <row r="35" spans="1:20" ht="9.1999999999999993" customHeight="1" x14ac:dyDescent="0.15">
      <c r="A35" s="169" t="s">
        <v>77</v>
      </c>
      <c r="B35" s="220">
        <f t="shared" ref="B35:J35" si="18">(B16/B$24)*100</f>
        <v>9.9855471500548596</v>
      </c>
      <c r="C35" s="220">
        <f t="shared" si="18"/>
        <v>12.896284567939992</v>
      </c>
      <c r="D35" s="220">
        <f t="shared" si="18"/>
        <v>6.9371852243649972</v>
      </c>
      <c r="E35" s="220"/>
      <c r="F35" s="220">
        <f t="shared" si="18"/>
        <v>11.466405053383625</v>
      </c>
      <c r="G35" s="220">
        <f t="shared" si="18"/>
        <v>10.14707804801535</v>
      </c>
      <c r="H35" s="220">
        <f t="shared" si="18"/>
        <v>10.734980068298729</v>
      </c>
      <c r="I35" s="220">
        <f t="shared" si="18"/>
        <v>11.228482666940401</v>
      </c>
      <c r="J35" s="220">
        <f t="shared" si="18"/>
        <v>11.046037003671874</v>
      </c>
      <c r="K35" s="166"/>
      <c r="M35" s="56">
        <f t="shared" si="2"/>
        <v>10.055884474075082</v>
      </c>
      <c r="N35" s="56">
        <f t="shared" si="5"/>
        <v>12.807522307293112</v>
      </c>
      <c r="O35" s="56">
        <f t="shared" si="6"/>
        <v>7.4223898488860351</v>
      </c>
      <c r="P35" s="56">
        <f t="shared" si="7"/>
        <v>11.705146079471834</v>
      </c>
      <c r="Q35" s="56">
        <f t="shared" si="8"/>
        <v>9.9998332872696398</v>
      </c>
      <c r="R35" s="56">
        <f t="shared" si="9"/>
        <v>11.125771404526178</v>
      </c>
      <c r="S35" s="56">
        <f t="shared" si="10"/>
        <v>11.435553295210688</v>
      </c>
      <c r="T35" s="56">
        <f t="shared" si="11"/>
        <v>11.231629438527552</v>
      </c>
    </row>
    <row r="36" spans="1:20" ht="18.600000000000001" customHeight="1" x14ac:dyDescent="0.15">
      <c r="A36" s="169" t="s">
        <v>104</v>
      </c>
      <c r="B36" s="220">
        <f t="shared" ref="B36:J36" si="19">(B17/B$24)*100</f>
        <v>12.143368447107402</v>
      </c>
      <c r="C36" s="220">
        <f t="shared" si="19"/>
        <v>16.390315124033368</v>
      </c>
      <c r="D36" s="220">
        <f t="shared" si="19"/>
        <v>7.69561906551509</v>
      </c>
      <c r="E36" s="220"/>
      <c r="F36" s="220">
        <f t="shared" si="19"/>
        <v>13.865698709333158</v>
      </c>
      <c r="G36" s="220">
        <f t="shared" si="19"/>
        <v>15.185712348877223</v>
      </c>
      <c r="H36" s="220">
        <f t="shared" si="19"/>
        <v>10.710833508390499</v>
      </c>
      <c r="I36" s="220">
        <f t="shared" si="19"/>
        <v>13.80674505984684</v>
      </c>
      <c r="J36" s="220">
        <f t="shared" si="19"/>
        <v>13.596961453052431</v>
      </c>
      <c r="K36" s="166"/>
      <c r="M36" s="56">
        <f t="shared" si="2"/>
        <v>12.41135859802718</v>
      </c>
      <c r="N36" s="56">
        <f t="shared" si="5"/>
        <v>17.394241684517169</v>
      </c>
      <c r="O36" s="56">
        <f t="shared" si="6"/>
        <v>7.6424185624592678</v>
      </c>
      <c r="P36" s="56">
        <f t="shared" si="7"/>
        <v>14.118060048817508</v>
      </c>
      <c r="Q36" s="56">
        <f t="shared" si="8"/>
        <v>15.421606758296608</v>
      </c>
      <c r="R36" s="56">
        <f t="shared" si="9"/>
        <v>11.563633146604573</v>
      </c>
      <c r="S36" s="56">
        <f t="shared" si="10"/>
        <v>14.004761007998539</v>
      </c>
      <c r="T36" s="56">
        <f t="shared" si="11"/>
        <v>13.890575892583632</v>
      </c>
    </row>
    <row r="37" spans="1:20" ht="18.600000000000001" customHeight="1" x14ac:dyDescent="0.15">
      <c r="A37" s="169" t="s">
        <v>150</v>
      </c>
      <c r="B37" s="220">
        <f t="shared" ref="B37:J37" si="20">(B18/B$24)*100</f>
        <v>2.5058617876951943</v>
      </c>
      <c r="C37" s="220">
        <f t="shared" si="20"/>
        <v>0.84432166819775478</v>
      </c>
      <c r="D37" s="220">
        <f t="shared" si="20"/>
        <v>4.2459622884000172</v>
      </c>
      <c r="E37" s="220"/>
      <c r="F37" s="220">
        <f t="shared" si="20"/>
        <v>0.54615289613153373</v>
      </c>
      <c r="G37" s="220">
        <f t="shared" si="20"/>
        <v>0.33183164255100128</v>
      </c>
      <c r="H37" s="220">
        <f t="shared" si="20"/>
        <v>0.22538947117199615</v>
      </c>
      <c r="I37" s="220">
        <f t="shared" si="20"/>
        <v>0.7185523079781363</v>
      </c>
      <c r="J37" s="220">
        <f t="shared" si="20"/>
        <v>0.80801574661395703</v>
      </c>
      <c r="K37" s="166"/>
      <c r="M37" s="56">
        <f t="shared" si="2"/>
        <v>2.6647323987045319</v>
      </c>
      <c r="N37" s="56">
        <f t="shared" si="5"/>
        <v>0.81960021182134168</v>
      </c>
      <c r="O37" s="56">
        <f t="shared" si="6"/>
        <v>4.4306427369983776</v>
      </c>
      <c r="P37" s="56">
        <f t="shared" si="7"/>
        <v>0.55810445927456398</v>
      </c>
      <c r="Q37" s="56">
        <f t="shared" si="8"/>
        <v>0.36143889900063081</v>
      </c>
      <c r="R37" s="56">
        <f t="shared" si="9"/>
        <v>0.24898176303859376</v>
      </c>
      <c r="S37" s="56">
        <f t="shared" si="10"/>
        <v>0.71572993289256603</v>
      </c>
      <c r="T37" s="56">
        <f t="shared" si="11"/>
        <v>0.83501866171367922</v>
      </c>
    </row>
    <row r="38" spans="1:20" ht="9.1999999999999993" customHeight="1" x14ac:dyDescent="0.15">
      <c r="A38" s="169" t="s">
        <v>138</v>
      </c>
      <c r="B38" s="220">
        <f t="shared" ref="B38:J38" si="21">(B19/B$24)*100</f>
        <v>8.9069782141390768</v>
      </c>
      <c r="C38" s="220">
        <f t="shared" si="21"/>
        <v>5.3843538830026239</v>
      </c>
      <c r="D38" s="220">
        <f t="shared" si="21"/>
        <v>12.59615808435465</v>
      </c>
      <c r="E38" s="220"/>
      <c r="F38" s="220">
        <f t="shared" si="21"/>
        <v>5.1136731231156558</v>
      </c>
      <c r="G38" s="220">
        <f t="shared" si="21"/>
        <v>3.1990389875703449</v>
      </c>
      <c r="H38" s="220">
        <f t="shared" si="21"/>
        <v>1.4251433445747546</v>
      </c>
      <c r="I38" s="220">
        <f t="shared" si="21"/>
        <v>5.2576905033174723</v>
      </c>
      <c r="J38" s="220">
        <f t="shared" si="21"/>
        <v>5.2892447371907991</v>
      </c>
      <c r="K38" s="166"/>
      <c r="M38" s="56">
        <f t="shared" si="2"/>
        <v>9.6201521745890943</v>
      </c>
      <c r="N38" s="56">
        <f t="shared" si="5"/>
        <v>5.6785910171247487</v>
      </c>
      <c r="O38" s="56">
        <f t="shared" si="6"/>
        <v>13.392480057905342</v>
      </c>
      <c r="P38" s="56">
        <f t="shared" si="7"/>
        <v>5.3935632335190746</v>
      </c>
      <c r="Q38" s="56">
        <f t="shared" si="8"/>
        <v>3.4896061737096309</v>
      </c>
      <c r="R38" s="56">
        <f t="shared" si="9"/>
        <v>1.4186357496163535</v>
      </c>
      <c r="S38" s="56">
        <f t="shared" si="10"/>
        <v>5.527144624357371</v>
      </c>
      <c r="T38" s="56">
        <f t="shared" si="11"/>
        <v>5.6098378949112115</v>
      </c>
    </row>
    <row r="39" spans="1:20" ht="18.600000000000001" customHeight="1" x14ac:dyDescent="0.15">
      <c r="A39" s="169" t="s">
        <v>151</v>
      </c>
      <c r="B39" s="220">
        <f t="shared" ref="B39:J39" si="22">(B20/B$24)*100</f>
        <v>11.488763940502347</v>
      </c>
      <c r="C39" s="220">
        <f t="shared" si="22"/>
        <v>8.8352241596776668</v>
      </c>
      <c r="D39" s="220">
        <f t="shared" si="22"/>
        <v>14.267767496943588</v>
      </c>
      <c r="E39" s="220"/>
      <c r="F39" s="220">
        <f t="shared" si="22"/>
        <v>8.7487185569072459</v>
      </c>
      <c r="G39" s="220">
        <f t="shared" si="22"/>
        <v>8.561676270228201</v>
      </c>
      <c r="H39" s="220">
        <f t="shared" si="22"/>
        <v>8.106511576268657</v>
      </c>
      <c r="I39" s="220">
        <f t="shared" si="22"/>
        <v>8.0281677594826419</v>
      </c>
      <c r="J39" s="220">
        <f t="shared" si="22"/>
        <v>9.093750185597397</v>
      </c>
      <c r="K39" s="166"/>
      <c r="M39" s="56">
        <f t="shared" si="2"/>
        <v>11.569333769697472</v>
      </c>
      <c r="N39" s="56">
        <f t="shared" si="5"/>
        <v>8.5850629615848586</v>
      </c>
      <c r="O39" s="56">
        <f t="shared" si="6"/>
        <v>14.425473134550588</v>
      </c>
      <c r="P39" s="56">
        <f t="shared" si="7"/>
        <v>8.9119158284004634</v>
      </c>
      <c r="Q39" s="56">
        <f t="shared" si="8"/>
        <v>8.8069063337111047</v>
      </c>
      <c r="R39" s="56">
        <f t="shared" si="9"/>
        <v>8.2400918256356395</v>
      </c>
      <c r="S39" s="56">
        <f t="shared" si="10"/>
        <v>7.8537687178544564</v>
      </c>
      <c r="T39" s="56">
        <f t="shared" si="11"/>
        <v>9.2336879375043743</v>
      </c>
    </row>
    <row r="40" spans="1:20" ht="18.600000000000001" customHeight="1" x14ac:dyDescent="0.15">
      <c r="A40" s="169" t="s">
        <v>107</v>
      </c>
      <c r="B40" s="220">
        <f t="shared" ref="B40:J40" si="23">(B21/B$24)*100</f>
        <v>8.152498016561907</v>
      </c>
      <c r="C40" s="220">
        <f t="shared" si="23"/>
        <v>7.0407879523358226</v>
      </c>
      <c r="D40" s="220">
        <f t="shared" si="23"/>
        <v>9.3167715822122616</v>
      </c>
      <c r="E40" s="220"/>
      <c r="F40" s="220">
        <f t="shared" si="23"/>
        <v>5.6991789296799222</v>
      </c>
      <c r="G40" s="220">
        <f t="shared" si="23"/>
        <v>9.0705252228905557</v>
      </c>
      <c r="H40" s="220">
        <f t="shared" si="23"/>
        <v>3.3170014978851263</v>
      </c>
      <c r="I40" s="220">
        <f t="shared" si="23"/>
        <v>6.4165787917632011</v>
      </c>
      <c r="J40" s="220">
        <f t="shared" si="23"/>
        <v>6.3612515255903874</v>
      </c>
      <c r="K40" s="166"/>
      <c r="M40" s="56">
        <f t="shared" si="2"/>
        <v>7.9992432735010972</v>
      </c>
      <c r="N40" s="56">
        <f t="shared" si="5"/>
        <v>6.960723341871546</v>
      </c>
      <c r="O40" s="56">
        <f t="shared" si="6"/>
        <v>8.9931737337825002</v>
      </c>
      <c r="P40" s="56">
        <f t="shared" si="7"/>
        <v>5.6202717898905412</v>
      </c>
      <c r="Q40" s="56">
        <f t="shared" si="8"/>
        <v>9.160959526281264</v>
      </c>
      <c r="R40" s="56">
        <f t="shared" si="9"/>
        <v>3.2352884465974272</v>
      </c>
      <c r="S40" s="56">
        <f t="shared" si="10"/>
        <v>6.3635348736506057</v>
      </c>
      <c r="T40" s="56">
        <f t="shared" si="11"/>
        <v>6.2810914056234983</v>
      </c>
    </row>
    <row r="41" spans="1:20" ht="9.1999999999999993" customHeight="1" x14ac:dyDescent="0.15">
      <c r="A41" s="169" t="s">
        <v>80</v>
      </c>
      <c r="B41" s="220">
        <f t="shared" ref="B41:J41" si="24">(B22/B$24)*100</f>
        <v>0.29884095685904849</v>
      </c>
      <c r="C41" s="220">
        <f t="shared" si="24"/>
        <v>0.51057883714785524</v>
      </c>
      <c r="D41" s="220">
        <f t="shared" si="24"/>
        <v>7.7091757315089979E-2</v>
      </c>
      <c r="E41" s="220"/>
      <c r="F41" s="220">
        <f t="shared" si="24"/>
        <v>0.34670645887354229</v>
      </c>
      <c r="G41" s="220">
        <f t="shared" si="24"/>
        <v>0.36800304114077864</v>
      </c>
      <c r="H41" s="220">
        <f t="shared" si="24"/>
        <v>0.21121226843767332</v>
      </c>
      <c r="I41" s="220">
        <f t="shared" si="24"/>
        <v>0.68075832294811744</v>
      </c>
      <c r="J41" s="220">
        <f t="shared" si="24"/>
        <v>0.34360215230570468</v>
      </c>
      <c r="K41" s="166"/>
      <c r="M41" s="56">
        <f t="shared" si="2"/>
        <v>0.32301188993553753</v>
      </c>
      <c r="N41" s="56">
        <f t="shared" si="5"/>
        <v>0.55946422373118221</v>
      </c>
      <c r="O41" s="56">
        <f t="shared" si="6"/>
        <v>9.6711777817949568E-2</v>
      </c>
      <c r="P41" s="56">
        <f t="shared" si="7"/>
        <v>0.36508824080803398</v>
      </c>
      <c r="Q41" s="56">
        <f t="shared" si="8"/>
        <v>0.41880517698598674</v>
      </c>
      <c r="R41" s="56">
        <f t="shared" si="9"/>
        <v>0.24329937130743781</v>
      </c>
      <c r="S41" s="56">
        <f t="shared" si="10"/>
        <v>0.64288267644879771</v>
      </c>
      <c r="T41" s="56">
        <f t="shared" si="11"/>
        <v>0.36591995705615815</v>
      </c>
    </row>
    <row r="42" spans="1:20" ht="18.600000000000001" customHeight="1" thickBot="1" x14ac:dyDescent="0.2">
      <c r="A42" s="168" t="s">
        <v>72</v>
      </c>
      <c r="B42" s="221">
        <f t="shared" ref="B42:J42" si="25">(B23/B$24)*100</f>
        <v>2.3124382859058068</v>
      </c>
      <c r="C42" s="221">
        <f t="shared" si="25"/>
        <v>2.7964607601760827</v>
      </c>
      <c r="D42" s="221">
        <f t="shared" si="25"/>
        <v>1.8055304237683298</v>
      </c>
      <c r="E42" s="221"/>
      <c r="F42" s="221">
        <f t="shared" si="25"/>
        <v>0.92493450383739284</v>
      </c>
      <c r="G42" s="221">
        <f t="shared" si="25"/>
        <v>3.3504708533548144</v>
      </c>
      <c r="H42" s="221">
        <f t="shared" si="25"/>
        <v>1.5021145502875846</v>
      </c>
      <c r="I42" s="221">
        <f t="shared" si="25"/>
        <v>2.4558879295937506</v>
      </c>
      <c r="J42" s="221">
        <f t="shared" si="25"/>
        <v>1.4840327386962522</v>
      </c>
      <c r="K42" s="166"/>
      <c r="M42" s="56">
        <f t="shared" si="2"/>
        <v>2.04831128559095</v>
      </c>
      <c r="N42" s="56">
        <f t="shared" si="5"/>
        <v>2.476969728398557</v>
      </c>
      <c r="O42" s="56">
        <f t="shared" si="6"/>
        <v>1.6380575481448663</v>
      </c>
      <c r="P42" s="56">
        <f t="shared" si="7"/>
        <v>0.82447253394395781</v>
      </c>
      <c r="Q42" s="56">
        <f t="shared" si="8"/>
        <v>2.9021599082861496</v>
      </c>
      <c r="R42" s="56">
        <f t="shared" si="9"/>
        <v>1.4692101702335678</v>
      </c>
      <c r="S42" s="56">
        <f t="shared" si="10"/>
        <v>2.0863860205438285</v>
      </c>
      <c r="T42" s="56">
        <f t="shared" si="11"/>
        <v>1.3052215274291645</v>
      </c>
    </row>
    <row r="43" spans="1:20" ht="9" customHeight="1" x14ac:dyDescent="0.15">
      <c r="A43" s="165" t="s">
        <v>0</v>
      </c>
      <c r="B43" s="222">
        <v>100</v>
      </c>
      <c r="C43" s="222">
        <v>100</v>
      </c>
      <c r="D43" s="222">
        <v>100</v>
      </c>
      <c r="E43" s="222"/>
      <c r="F43" s="222">
        <v>100</v>
      </c>
      <c r="G43" s="222">
        <v>100</v>
      </c>
      <c r="H43" s="222">
        <v>100</v>
      </c>
      <c r="I43" s="222">
        <v>100</v>
      </c>
      <c r="J43" s="222">
        <v>100</v>
      </c>
      <c r="K43" s="166"/>
      <c r="M43" s="56">
        <f>SUM(M27:M42)</f>
        <v>100</v>
      </c>
      <c r="N43" s="56">
        <f t="shared" ref="N43:T43" si="26">SUM(N27:N42)</f>
        <v>99.999999999999986</v>
      </c>
      <c r="O43" s="56">
        <f t="shared" si="26"/>
        <v>100</v>
      </c>
      <c r="P43" s="56">
        <f t="shared" si="26"/>
        <v>100</v>
      </c>
      <c r="Q43" s="56">
        <f t="shared" si="26"/>
        <v>99.999999999999986</v>
      </c>
      <c r="R43" s="56">
        <f t="shared" si="26"/>
        <v>100.00000000000003</v>
      </c>
      <c r="S43" s="56">
        <f t="shared" si="26"/>
        <v>100</v>
      </c>
      <c r="T43" s="56">
        <f t="shared" si="26"/>
        <v>100</v>
      </c>
    </row>
    <row r="44" spans="1:20" ht="10.5" customHeight="1" x14ac:dyDescent="0.15">
      <c r="A44" s="474" t="s">
        <v>455</v>
      </c>
      <c r="B44" s="475"/>
      <c r="C44" s="475"/>
      <c r="D44" s="475"/>
      <c r="E44" s="475"/>
      <c r="F44" s="475"/>
      <c r="G44" s="475"/>
      <c r="H44" s="475"/>
      <c r="I44" s="475"/>
      <c r="J44" s="475"/>
    </row>
    <row r="45" spans="1:20" ht="18" customHeight="1" x14ac:dyDescent="0.15">
      <c r="A45" s="432"/>
      <c r="B45" s="432"/>
      <c r="C45" s="432"/>
      <c r="D45" s="432"/>
      <c r="E45" s="432"/>
      <c r="F45" s="432"/>
      <c r="G45" s="56"/>
      <c r="H45" s="56"/>
      <c r="I45" s="56"/>
      <c r="J45" s="56"/>
    </row>
    <row r="46" spans="1:20" x14ac:dyDescent="0.15">
      <c r="B46" s="56"/>
      <c r="C46" s="56"/>
      <c r="D46" s="56"/>
      <c r="E46" s="56"/>
      <c r="F46" s="56"/>
      <c r="G46" s="56"/>
      <c r="H46" s="56"/>
      <c r="I46" s="56"/>
      <c r="J46" s="56"/>
    </row>
    <row r="47" spans="1:20" s="57" customFormat="1" ht="12" customHeight="1" x14ac:dyDescent="0.15">
      <c r="I47" s="27"/>
    </row>
    <row r="48" spans="1:20" s="57" customFormat="1" ht="12" customHeight="1" x14ac:dyDescent="0.15">
      <c r="I48" s="27"/>
    </row>
    <row r="49" spans="9:9" s="57" customFormat="1" ht="12" customHeight="1" x14ac:dyDescent="0.15">
      <c r="I49" s="27"/>
    </row>
    <row r="50" spans="9:9" s="57" customFormat="1" ht="12" customHeight="1" x14ac:dyDescent="0.15">
      <c r="I50" s="27"/>
    </row>
    <row r="51" spans="9:9" s="57" customFormat="1" ht="12" customHeight="1" x14ac:dyDescent="0.15">
      <c r="I51" s="27"/>
    </row>
    <row r="52" spans="9:9" s="57" customFormat="1" ht="12" customHeight="1" x14ac:dyDescent="0.15">
      <c r="I52" s="27"/>
    </row>
    <row r="53" spans="9:9" s="57" customFormat="1" ht="12" customHeight="1" x14ac:dyDescent="0.15">
      <c r="I53" s="27"/>
    </row>
    <row r="54" spans="9:9" s="57" customFormat="1" ht="12" customHeight="1" x14ac:dyDescent="0.15">
      <c r="I54" s="27"/>
    </row>
    <row r="55" spans="9:9" s="57" customFormat="1" ht="12" customHeight="1" x14ac:dyDescent="0.15">
      <c r="I55" s="27"/>
    </row>
    <row r="56" spans="9:9" s="57" customFormat="1" ht="12" customHeight="1" x14ac:dyDescent="0.15">
      <c r="I56" s="27"/>
    </row>
    <row r="57" spans="9:9" s="57" customFormat="1" ht="12" customHeight="1" x14ac:dyDescent="0.15">
      <c r="I57" s="27"/>
    </row>
    <row r="58" spans="9:9" s="57" customFormat="1" ht="12" customHeight="1" x14ac:dyDescent="0.15">
      <c r="I58" s="27"/>
    </row>
    <row r="59" spans="9:9" s="57" customFormat="1" ht="12" customHeight="1" x14ac:dyDescent="0.15">
      <c r="I59" s="27"/>
    </row>
    <row r="60" spans="9:9" s="57" customFormat="1" ht="12" customHeight="1" x14ac:dyDescent="0.15">
      <c r="I60" s="27"/>
    </row>
    <row r="61" spans="9:9" s="57" customFormat="1" ht="12" customHeight="1" x14ac:dyDescent="0.15">
      <c r="I61" s="27"/>
    </row>
    <row r="62" spans="9:9" s="57" customFormat="1" ht="12" customHeight="1" x14ac:dyDescent="0.15">
      <c r="I62" s="27"/>
    </row>
    <row r="63" spans="9:9" s="57" customFormat="1" ht="12" customHeight="1" x14ac:dyDescent="0.15">
      <c r="I63" s="27"/>
    </row>
    <row r="64" spans="9:9" s="57" customFormat="1" ht="12" customHeight="1" x14ac:dyDescent="0.15">
      <c r="I64" s="27"/>
    </row>
    <row r="65" spans="9:9" s="57" customFormat="1" ht="12" customHeight="1" x14ac:dyDescent="0.15">
      <c r="I65" s="27"/>
    </row>
    <row r="66" spans="9:9" s="57" customFormat="1" ht="12" customHeight="1" x14ac:dyDescent="0.15">
      <c r="I66" s="27"/>
    </row>
    <row r="67" spans="9:9" s="57" customFormat="1" ht="12" customHeight="1" x14ac:dyDescent="0.15">
      <c r="I67" s="27"/>
    </row>
    <row r="68" spans="9:9" s="57" customFormat="1" ht="12" customHeight="1" x14ac:dyDescent="0.15">
      <c r="I68" s="27"/>
    </row>
    <row r="69" spans="9:9" s="57" customFormat="1" ht="12" customHeight="1" x14ac:dyDescent="0.15">
      <c r="I69" s="27"/>
    </row>
    <row r="70" spans="9:9" s="57" customFormat="1" ht="12" customHeight="1" x14ac:dyDescent="0.15">
      <c r="I70" s="27"/>
    </row>
    <row r="71" spans="9:9" s="57" customFormat="1" ht="12" customHeight="1" x14ac:dyDescent="0.15">
      <c r="I71" s="27"/>
    </row>
    <row r="72" spans="9:9" s="57" customFormat="1" ht="12" customHeight="1" x14ac:dyDescent="0.15">
      <c r="I72" s="27"/>
    </row>
    <row r="73" spans="9:9" s="57" customFormat="1" ht="12" customHeight="1" x14ac:dyDescent="0.15">
      <c r="I73" s="27"/>
    </row>
    <row r="74" spans="9:9" s="57" customFormat="1" ht="12" customHeight="1" x14ac:dyDescent="0.15">
      <c r="I74" s="27"/>
    </row>
    <row r="75" spans="9:9" s="57" customFormat="1" ht="12" customHeight="1" x14ac:dyDescent="0.15">
      <c r="I75" s="27"/>
    </row>
    <row r="76" spans="9:9" s="57" customFormat="1" ht="12" customHeight="1" x14ac:dyDescent="0.15">
      <c r="I76" s="27"/>
    </row>
  </sheetData>
  <mergeCells count="12">
    <mergeCell ref="A1:J1"/>
    <mergeCell ref="A2:J2"/>
    <mergeCell ref="A3:J3"/>
    <mergeCell ref="F6:I6"/>
    <mergeCell ref="J6:J7"/>
    <mergeCell ref="A25:J25"/>
    <mergeCell ref="A26:J26"/>
    <mergeCell ref="A45:F45"/>
    <mergeCell ref="A44:J44"/>
    <mergeCell ref="A4:J4"/>
    <mergeCell ref="A5:J5"/>
    <mergeCell ref="B6:D6"/>
  </mergeCells>
  <phoneticPr fontId="3" type="noConversion"/>
  <pageMargins left="1.05" right="1.05" top="0.5" bottom="0.25" header="0" footer="0"/>
  <pageSetup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
  <sheetViews>
    <sheetView showGridLines="0" view="pageLayout" zoomScale="142" zoomScaleNormal="100" zoomScaleSheetLayoutView="100" zoomScalePageLayoutView="142" workbookViewId="0">
      <selection sqref="A1:J1"/>
    </sheetView>
  </sheetViews>
  <sheetFormatPr defaultRowHeight="8.25" x14ac:dyDescent="0.15"/>
  <cols>
    <col min="1" max="1" width="16.85546875" style="161" customWidth="1"/>
    <col min="2" max="4" width="8.28515625" style="161" customWidth="1"/>
    <col min="5" max="5" width="0.7109375" style="200" customWidth="1"/>
    <col min="6" max="8" width="8.28515625" style="161" customWidth="1"/>
    <col min="9" max="9" width="8.28515625" style="49" customWidth="1"/>
    <col min="10" max="10" width="7.7109375" style="161" customWidth="1"/>
    <col min="11" max="11" width="14.7109375" style="161" bestFit="1" customWidth="1"/>
    <col min="12" max="16384" width="9.140625" style="161"/>
  </cols>
  <sheetData>
    <row r="1" spans="1:29" ht="9.75" customHeight="1" x14ac:dyDescent="0.15">
      <c r="A1" s="459" t="s">
        <v>314</v>
      </c>
      <c r="B1" s="459"/>
      <c r="C1" s="459"/>
      <c r="D1" s="459"/>
      <c r="E1" s="459"/>
      <c r="F1" s="459"/>
      <c r="G1" s="459"/>
      <c r="H1" s="459"/>
      <c r="I1" s="459"/>
      <c r="J1" s="459"/>
    </row>
    <row r="2" spans="1:29" ht="12.75" customHeight="1" x14ac:dyDescent="0.15">
      <c r="A2" s="433" t="s">
        <v>364</v>
      </c>
      <c r="B2" s="433"/>
      <c r="C2" s="433"/>
      <c r="D2" s="433"/>
      <c r="E2" s="433"/>
      <c r="F2" s="433"/>
      <c r="G2" s="433"/>
      <c r="H2" s="433"/>
      <c r="I2" s="433"/>
      <c r="J2" s="433"/>
    </row>
    <row r="3" spans="1:29" ht="18" customHeight="1" x14ac:dyDescent="0.15">
      <c r="A3" s="446" t="s">
        <v>424</v>
      </c>
      <c r="B3" s="446"/>
      <c r="C3" s="446"/>
      <c r="D3" s="446"/>
      <c r="E3" s="446"/>
      <c r="F3" s="446"/>
      <c r="G3" s="446"/>
      <c r="H3" s="446"/>
      <c r="I3" s="446"/>
      <c r="J3" s="446"/>
    </row>
    <row r="4" spans="1:29" ht="7.5" customHeight="1" x14ac:dyDescent="0.15">
      <c r="A4" s="447"/>
      <c r="B4" s="517"/>
      <c r="C4" s="517"/>
      <c r="D4" s="517"/>
      <c r="E4" s="517"/>
      <c r="F4" s="517"/>
      <c r="G4" s="517"/>
      <c r="H4" s="517"/>
      <c r="I4" s="517"/>
      <c r="J4" s="517"/>
    </row>
    <row r="5" spans="1:29" ht="18" customHeight="1" x14ac:dyDescent="0.15">
      <c r="A5" s="468" t="s">
        <v>423</v>
      </c>
      <c r="B5" s="469"/>
      <c r="C5" s="469"/>
      <c r="D5" s="469"/>
      <c r="E5" s="469"/>
      <c r="F5" s="469"/>
      <c r="G5" s="469"/>
      <c r="H5" s="469"/>
      <c r="I5" s="469"/>
      <c r="J5" s="469"/>
    </row>
    <row r="6" spans="1:29" ht="9.1999999999999993" customHeight="1" x14ac:dyDescent="0.15">
      <c r="A6" s="162"/>
      <c r="B6" s="490" t="s">
        <v>254</v>
      </c>
      <c r="C6" s="490"/>
      <c r="D6" s="490"/>
      <c r="E6" s="17"/>
      <c r="F6" s="490" t="s">
        <v>310</v>
      </c>
      <c r="G6" s="490"/>
      <c r="H6" s="490"/>
      <c r="I6" s="490"/>
      <c r="J6" s="518" t="s">
        <v>253</v>
      </c>
    </row>
    <row r="7" spans="1:29" ht="9.1999999999999993" customHeight="1" x14ac:dyDescent="0.15">
      <c r="A7" s="161" t="s">
        <v>75</v>
      </c>
      <c r="B7" s="53" t="s">
        <v>0</v>
      </c>
      <c r="C7" s="17" t="s">
        <v>86</v>
      </c>
      <c r="D7" s="17" t="s">
        <v>87</v>
      </c>
      <c r="E7" s="17"/>
      <c r="F7" s="17" t="s">
        <v>63</v>
      </c>
      <c r="G7" s="17" t="s">
        <v>64</v>
      </c>
      <c r="H7" s="17" t="s">
        <v>65</v>
      </c>
      <c r="I7" s="181" t="s">
        <v>66</v>
      </c>
      <c r="J7" s="518"/>
      <c r="K7" s="163"/>
    </row>
    <row r="8" spans="1:29" ht="9.1999999999999993" customHeight="1" x14ac:dyDescent="0.15">
      <c r="A8" s="167" t="s">
        <v>76</v>
      </c>
      <c r="B8" s="170">
        <v>1409263</v>
      </c>
      <c r="C8" s="170">
        <v>845019</v>
      </c>
      <c r="D8" s="170">
        <v>564244</v>
      </c>
      <c r="F8" s="170">
        <v>12359505</v>
      </c>
      <c r="G8" s="170">
        <v>1133365</v>
      </c>
      <c r="H8" s="174">
        <v>822439</v>
      </c>
      <c r="I8" s="174">
        <v>326009</v>
      </c>
      <c r="J8" s="170">
        <v>16050581</v>
      </c>
      <c r="M8" s="164">
        <v>1911493</v>
      </c>
      <c r="N8" s="164">
        <v>1188577</v>
      </c>
      <c r="O8" s="164">
        <v>722916</v>
      </c>
      <c r="P8" s="164">
        <v>18077298</v>
      </c>
      <c r="Q8" s="164">
        <v>1825425</v>
      </c>
      <c r="R8" s="164">
        <v>1315490</v>
      </c>
      <c r="S8" s="164">
        <v>473166</v>
      </c>
      <c r="T8" s="164">
        <v>23602872</v>
      </c>
      <c r="V8" s="164">
        <v>27011080</v>
      </c>
      <c r="W8" s="164">
        <v>13209245</v>
      </c>
      <c r="X8" s="164">
        <v>13801835</v>
      </c>
      <c r="Y8" s="164">
        <v>121900119</v>
      </c>
      <c r="Z8" s="164">
        <v>21054181</v>
      </c>
      <c r="AA8" s="164">
        <v>8816710</v>
      </c>
      <c r="AB8" s="164">
        <v>4433935</v>
      </c>
      <c r="AC8" s="164">
        <v>183216025</v>
      </c>
    </row>
    <row r="9" spans="1:29" ht="9.1999999999999993" customHeight="1" x14ac:dyDescent="0.15">
      <c r="A9" s="169" t="s">
        <v>99</v>
      </c>
      <c r="B9" s="171">
        <v>360562</v>
      </c>
      <c r="C9" s="171">
        <v>251391</v>
      </c>
      <c r="D9" s="171">
        <v>109171</v>
      </c>
      <c r="F9" s="171">
        <v>3061011</v>
      </c>
      <c r="G9" s="171">
        <v>408929</v>
      </c>
      <c r="H9" s="175">
        <v>244321</v>
      </c>
      <c r="I9" s="175">
        <v>90424</v>
      </c>
      <c r="J9" s="171">
        <v>4165247</v>
      </c>
      <c r="M9" s="164">
        <v>531322</v>
      </c>
      <c r="N9" s="164">
        <v>348150</v>
      </c>
      <c r="O9" s="164">
        <v>183172</v>
      </c>
      <c r="P9" s="164">
        <v>5957396</v>
      </c>
      <c r="Q9" s="164">
        <v>510341</v>
      </c>
      <c r="R9" s="164">
        <v>1161244</v>
      </c>
      <c r="S9" s="164">
        <v>188557</v>
      </c>
      <c r="T9" s="164">
        <v>8348860</v>
      </c>
      <c r="V9" s="164">
        <v>27011080</v>
      </c>
      <c r="W9" s="164">
        <v>13209245</v>
      </c>
      <c r="X9" s="164">
        <v>13801835</v>
      </c>
      <c r="Y9" s="164">
        <v>121900119</v>
      </c>
      <c r="Z9" s="164">
        <v>21054181</v>
      </c>
      <c r="AA9" s="164">
        <v>8816710</v>
      </c>
      <c r="AB9" s="164">
        <v>4433935</v>
      </c>
      <c r="AC9" s="164">
        <v>183216025</v>
      </c>
    </row>
    <row r="10" spans="1:29" ht="9.1999999999999993" customHeight="1" x14ac:dyDescent="0.15">
      <c r="A10" s="169" t="s">
        <v>79</v>
      </c>
      <c r="B10" s="171">
        <v>293519</v>
      </c>
      <c r="C10" s="171">
        <v>190602</v>
      </c>
      <c r="D10" s="171">
        <v>102917</v>
      </c>
      <c r="F10" s="171">
        <v>2831103</v>
      </c>
      <c r="G10" s="171">
        <v>316002</v>
      </c>
      <c r="H10" s="175">
        <v>344726</v>
      </c>
      <c r="I10" s="175">
        <v>68282</v>
      </c>
      <c r="J10" s="171">
        <v>3853632</v>
      </c>
      <c r="M10" s="164">
        <v>412823</v>
      </c>
      <c r="N10" s="164">
        <v>294669</v>
      </c>
      <c r="O10" s="164">
        <v>118154</v>
      </c>
      <c r="P10" s="164">
        <v>3410892</v>
      </c>
      <c r="Q10" s="164">
        <v>621761</v>
      </c>
      <c r="R10" s="164">
        <v>152684</v>
      </c>
      <c r="S10" s="164">
        <v>113741</v>
      </c>
      <c r="T10" s="164">
        <v>4711901</v>
      </c>
      <c r="V10" s="164">
        <v>27011080</v>
      </c>
      <c r="W10" s="164">
        <v>13209245</v>
      </c>
      <c r="X10" s="164">
        <v>13801835</v>
      </c>
      <c r="Y10" s="164">
        <v>121900119</v>
      </c>
      <c r="Z10" s="164">
        <v>21054181</v>
      </c>
      <c r="AA10" s="164">
        <v>8816710</v>
      </c>
      <c r="AB10" s="164">
        <v>4433935</v>
      </c>
      <c r="AC10" s="164">
        <v>183216025</v>
      </c>
    </row>
    <row r="11" spans="1:29" ht="9.1999999999999993" customHeight="1" x14ac:dyDescent="0.15">
      <c r="A11" s="169" t="s">
        <v>193</v>
      </c>
      <c r="B11" s="171">
        <v>271207</v>
      </c>
      <c r="C11" s="171">
        <v>193719</v>
      </c>
      <c r="D11" s="171">
        <v>77488</v>
      </c>
      <c r="F11" s="171">
        <v>2770104</v>
      </c>
      <c r="G11" s="171">
        <v>304893</v>
      </c>
      <c r="H11" s="175">
        <v>721650</v>
      </c>
      <c r="I11" s="175">
        <v>94931</v>
      </c>
      <c r="J11" s="171">
        <v>4162785</v>
      </c>
      <c r="M11" s="164">
        <v>1251240</v>
      </c>
      <c r="N11" s="164">
        <v>831179</v>
      </c>
      <c r="O11" s="164">
        <v>420061</v>
      </c>
      <c r="P11" s="164">
        <v>10825238</v>
      </c>
      <c r="Q11" s="164">
        <v>1245131</v>
      </c>
      <c r="R11" s="164">
        <v>633145</v>
      </c>
      <c r="S11" s="164">
        <v>323470</v>
      </c>
      <c r="T11" s="164">
        <v>14278224</v>
      </c>
      <c r="V11" s="164">
        <v>27011080</v>
      </c>
      <c r="W11" s="164">
        <v>13209245</v>
      </c>
      <c r="X11" s="164">
        <v>13801835</v>
      </c>
      <c r="Y11" s="164">
        <v>121900119</v>
      </c>
      <c r="Z11" s="164">
        <v>21054181</v>
      </c>
      <c r="AA11" s="164">
        <v>8816710</v>
      </c>
      <c r="AB11" s="164">
        <v>4433935</v>
      </c>
      <c r="AC11" s="164">
        <v>183216025</v>
      </c>
    </row>
    <row r="12" spans="1:29" ht="9.1999999999999993" customHeight="1" x14ac:dyDescent="0.15">
      <c r="A12" s="169" t="s">
        <v>100</v>
      </c>
      <c r="B12" s="171">
        <v>206946</v>
      </c>
      <c r="C12" s="171">
        <v>130287</v>
      </c>
      <c r="D12" s="171">
        <v>76659</v>
      </c>
      <c r="F12" s="171">
        <v>2227350</v>
      </c>
      <c r="G12" s="171">
        <v>153589</v>
      </c>
      <c r="H12" s="175">
        <v>333977</v>
      </c>
      <c r="I12" s="175">
        <v>62978</v>
      </c>
      <c r="J12" s="171">
        <v>2984840</v>
      </c>
      <c r="M12" s="164">
        <v>1214265</v>
      </c>
      <c r="N12" s="164">
        <v>787387</v>
      </c>
      <c r="O12" s="164">
        <v>426878</v>
      </c>
      <c r="P12" s="164">
        <v>8689777</v>
      </c>
      <c r="Q12" s="164">
        <v>1909886</v>
      </c>
      <c r="R12" s="164">
        <v>914606</v>
      </c>
      <c r="S12" s="164">
        <v>304484</v>
      </c>
      <c r="T12" s="164">
        <v>13033018</v>
      </c>
      <c r="V12" s="164">
        <v>27011080</v>
      </c>
      <c r="W12" s="164">
        <v>13209245</v>
      </c>
      <c r="X12" s="164">
        <v>13801835</v>
      </c>
      <c r="Y12" s="164">
        <v>121900119</v>
      </c>
      <c r="Z12" s="164">
        <v>21054181</v>
      </c>
      <c r="AA12" s="164">
        <v>8816710</v>
      </c>
      <c r="AB12" s="164">
        <v>4433935</v>
      </c>
      <c r="AC12" s="164">
        <v>183216025</v>
      </c>
    </row>
    <row r="13" spans="1:29" ht="9" customHeight="1" x14ac:dyDescent="0.15">
      <c r="A13" s="169" t="s">
        <v>152</v>
      </c>
      <c r="B13" s="171">
        <v>95638</v>
      </c>
      <c r="C13" s="171">
        <v>60836</v>
      </c>
      <c r="D13" s="171">
        <v>34802</v>
      </c>
      <c r="F13" s="171">
        <v>1071196</v>
      </c>
      <c r="G13" s="171">
        <v>73438</v>
      </c>
      <c r="H13" s="175">
        <v>192226</v>
      </c>
      <c r="I13" s="175">
        <v>35588</v>
      </c>
      <c r="J13" s="171">
        <v>1468086</v>
      </c>
      <c r="M13" s="164">
        <v>2427548</v>
      </c>
      <c r="N13" s="164">
        <v>961677</v>
      </c>
      <c r="O13" s="164">
        <v>1465871</v>
      </c>
      <c r="P13" s="164">
        <v>6509953</v>
      </c>
      <c r="Q13" s="164">
        <v>1369266</v>
      </c>
      <c r="R13" s="164">
        <v>582245</v>
      </c>
      <c r="S13" s="164">
        <v>346672</v>
      </c>
      <c r="T13" s="164">
        <v>11235684</v>
      </c>
      <c r="V13" s="164">
        <v>27011080</v>
      </c>
      <c r="W13" s="164">
        <v>13209245</v>
      </c>
      <c r="X13" s="164">
        <v>13801835</v>
      </c>
      <c r="Y13" s="164">
        <v>121900119</v>
      </c>
      <c r="Z13" s="164">
        <v>21054181</v>
      </c>
      <c r="AA13" s="164">
        <v>8816710</v>
      </c>
      <c r="AB13" s="164">
        <v>4433935</v>
      </c>
      <c r="AC13" s="164">
        <v>183216025</v>
      </c>
    </row>
    <row r="14" spans="1:29" ht="9.1999999999999993" customHeight="1" x14ac:dyDescent="0.15">
      <c r="A14" s="169" t="s">
        <v>101</v>
      </c>
      <c r="B14" s="171">
        <v>290878</v>
      </c>
      <c r="C14" s="171">
        <v>202245</v>
      </c>
      <c r="D14" s="171">
        <v>88633</v>
      </c>
      <c r="F14" s="171">
        <v>1835767</v>
      </c>
      <c r="G14" s="171">
        <v>497961</v>
      </c>
      <c r="H14" s="175">
        <v>86339</v>
      </c>
      <c r="I14" s="175">
        <v>82526</v>
      </c>
      <c r="J14" s="171">
        <v>2793471</v>
      </c>
      <c r="M14" s="164">
        <v>2476652</v>
      </c>
      <c r="N14" s="164">
        <v>598113</v>
      </c>
      <c r="O14" s="164">
        <v>1878539</v>
      </c>
      <c r="P14" s="164">
        <v>3748751</v>
      </c>
      <c r="Q14" s="164">
        <v>1198299</v>
      </c>
      <c r="R14" s="164">
        <v>196401</v>
      </c>
      <c r="S14" s="164">
        <v>205002</v>
      </c>
      <c r="T14" s="164">
        <v>7825105</v>
      </c>
      <c r="V14" s="164">
        <v>27011080</v>
      </c>
      <c r="W14" s="164">
        <v>13209245</v>
      </c>
      <c r="X14" s="164">
        <v>13801835</v>
      </c>
      <c r="Y14" s="164">
        <v>121900119</v>
      </c>
      <c r="Z14" s="164">
        <v>21054181</v>
      </c>
      <c r="AA14" s="164">
        <v>8816710</v>
      </c>
      <c r="AB14" s="164">
        <v>4433935</v>
      </c>
      <c r="AC14" s="164">
        <v>183216025</v>
      </c>
    </row>
    <row r="15" spans="1:29" ht="9.1999999999999993" customHeight="1" x14ac:dyDescent="0.15">
      <c r="A15" s="169" t="s">
        <v>315</v>
      </c>
      <c r="B15" s="171">
        <v>158370</v>
      </c>
      <c r="C15" s="171">
        <v>124496</v>
      </c>
      <c r="D15" s="171">
        <v>33874</v>
      </c>
      <c r="F15" s="171">
        <v>1526543</v>
      </c>
      <c r="G15" s="171">
        <v>120124</v>
      </c>
      <c r="H15" s="175">
        <v>85628</v>
      </c>
      <c r="I15" s="175">
        <v>35875</v>
      </c>
      <c r="J15" s="171">
        <v>1926540</v>
      </c>
      <c r="M15" s="164">
        <v>1472608</v>
      </c>
      <c r="N15" s="164">
        <v>897135</v>
      </c>
      <c r="O15" s="164">
        <v>575473</v>
      </c>
      <c r="P15" s="164">
        <v>6782375</v>
      </c>
      <c r="Q15" s="164">
        <v>1728801</v>
      </c>
      <c r="R15" s="164">
        <v>550669</v>
      </c>
      <c r="S15" s="164">
        <v>322631</v>
      </c>
      <c r="T15" s="164">
        <v>10857084</v>
      </c>
      <c r="V15" s="164">
        <v>27011080</v>
      </c>
      <c r="W15" s="164">
        <v>13209245</v>
      </c>
      <c r="X15" s="164">
        <v>13801835</v>
      </c>
      <c r="Y15" s="164">
        <v>121900119</v>
      </c>
      <c r="Z15" s="164">
        <v>21054181</v>
      </c>
      <c r="AA15" s="164">
        <v>8816710</v>
      </c>
      <c r="AB15" s="164">
        <v>4433935</v>
      </c>
      <c r="AC15" s="164">
        <v>183216025</v>
      </c>
    </row>
    <row r="16" spans="1:29" ht="9.1999999999999993" customHeight="1" x14ac:dyDescent="0.15">
      <c r="A16" s="169" t="s">
        <v>153</v>
      </c>
      <c r="B16" s="171">
        <v>998737</v>
      </c>
      <c r="C16" s="171">
        <v>688208</v>
      </c>
      <c r="D16" s="171">
        <v>310529</v>
      </c>
      <c r="F16" s="171">
        <v>8129872</v>
      </c>
      <c r="G16" s="171">
        <v>1013182</v>
      </c>
      <c r="H16" s="175">
        <v>514851</v>
      </c>
      <c r="I16" s="175">
        <v>230482</v>
      </c>
      <c r="J16" s="171">
        <v>10887124</v>
      </c>
      <c r="M16" s="164">
        <v>2716203</v>
      </c>
      <c r="N16" s="164">
        <v>1691777</v>
      </c>
      <c r="O16" s="164">
        <v>1024426</v>
      </c>
      <c r="P16" s="164">
        <v>14268587</v>
      </c>
      <c r="Q16" s="164">
        <v>2105383</v>
      </c>
      <c r="R16" s="164">
        <v>980927</v>
      </c>
      <c r="S16" s="164">
        <v>507045</v>
      </c>
      <c r="T16" s="164">
        <v>20578145</v>
      </c>
      <c r="V16" s="164">
        <v>27011080</v>
      </c>
      <c r="W16" s="164">
        <v>13209245</v>
      </c>
      <c r="X16" s="164">
        <v>13801835</v>
      </c>
      <c r="Y16" s="164">
        <v>121900119</v>
      </c>
      <c r="Z16" s="164">
        <v>21054181</v>
      </c>
      <c r="AA16" s="164">
        <v>8816710</v>
      </c>
      <c r="AB16" s="164">
        <v>4433935</v>
      </c>
      <c r="AC16" s="164">
        <v>183216025</v>
      </c>
    </row>
    <row r="17" spans="1:29" ht="18.600000000000001" customHeight="1" x14ac:dyDescent="0.15">
      <c r="A17" s="169" t="s">
        <v>154</v>
      </c>
      <c r="B17" s="171">
        <v>356121</v>
      </c>
      <c r="C17" s="171">
        <v>222977</v>
      </c>
      <c r="D17" s="171">
        <v>133144</v>
      </c>
      <c r="F17" s="171">
        <v>2761674</v>
      </c>
      <c r="G17" s="171">
        <v>224893</v>
      </c>
      <c r="H17" s="175">
        <v>182612</v>
      </c>
      <c r="I17" s="175">
        <v>102963</v>
      </c>
      <c r="J17" s="171">
        <v>3628263</v>
      </c>
      <c r="M17" s="164">
        <v>3352442</v>
      </c>
      <c r="N17" s="164">
        <v>2297648</v>
      </c>
      <c r="O17" s="164">
        <v>1054794</v>
      </c>
      <c r="P17" s="164">
        <v>17209932</v>
      </c>
      <c r="Q17" s="164">
        <v>3246893</v>
      </c>
      <c r="R17" s="164">
        <v>1019532</v>
      </c>
      <c r="S17" s="164">
        <v>620962</v>
      </c>
      <c r="T17" s="164">
        <v>25449761</v>
      </c>
      <c r="V17" s="164">
        <v>27011080</v>
      </c>
      <c r="W17" s="164">
        <v>13209245</v>
      </c>
      <c r="X17" s="164">
        <v>13801835</v>
      </c>
      <c r="Y17" s="164">
        <v>121900119</v>
      </c>
      <c r="Z17" s="164">
        <v>21054181</v>
      </c>
      <c r="AA17" s="164">
        <v>8816710</v>
      </c>
      <c r="AB17" s="164">
        <v>4433935</v>
      </c>
      <c r="AC17" s="164">
        <v>183216025</v>
      </c>
    </row>
    <row r="18" spans="1:29" ht="18.600000000000001" customHeight="1" x14ac:dyDescent="0.15">
      <c r="A18" s="169" t="s">
        <v>155</v>
      </c>
      <c r="B18" s="171">
        <v>655989</v>
      </c>
      <c r="C18" s="171">
        <v>466989</v>
      </c>
      <c r="D18" s="171">
        <v>189000</v>
      </c>
      <c r="F18" s="171">
        <v>6589593</v>
      </c>
      <c r="G18" s="171">
        <v>913664</v>
      </c>
      <c r="H18" s="175">
        <v>772743</v>
      </c>
      <c r="I18" s="175">
        <v>200463</v>
      </c>
      <c r="J18" s="171">
        <v>9132452</v>
      </c>
      <c r="M18" s="164">
        <v>719773</v>
      </c>
      <c r="N18" s="164">
        <v>108263</v>
      </c>
      <c r="O18" s="164">
        <v>611510</v>
      </c>
      <c r="P18" s="164">
        <v>680330</v>
      </c>
      <c r="Q18" s="164">
        <v>76098</v>
      </c>
      <c r="R18" s="164">
        <v>21952</v>
      </c>
      <c r="S18" s="164">
        <v>31735</v>
      </c>
      <c r="T18" s="164">
        <v>1529888</v>
      </c>
      <c r="V18" s="164">
        <v>27011080</v>
      </c>
      <c r="W18" s="164">
        <v>13209245</v>
      </c>
      <c r="X18" s="164">
        <v>13801835</v>
      </c>
      <c r="Y18" s="164">
        <v>121900119</v>
      </c>
      <c r="Z18" s="164">
        <v>21054181</v>
      </c>
      <c r="AA18" s="164">
        <v>8816710</v>
      </c>
      <c r="AB18" s="164">
        <v>4433935</v>
      </c>
      <c r="AC18" s="164">
        <v>183216025</v>
      </c>
    </row>
    <row r="19" spans="1:29" ht="9.1999999999999993" customHeight="1" x14ac:dyDescent="0.15">
      <c r="A19" s="169" t="s">
        <v>156</v>
      </c>
      <c r="B19" s="171">
        <v>699310</v>
      </c>
      <c r="C19" s="171">
        <v>431967</v>
      </c>
      <c r="D19" s="171">
        <v>267343</v>
      </c>
      <c r="F19" s="171">
        <v>2473048</v>
      </c>
      <c r="G19" s="171">
        <v>1131243</v>
      </c>
      <c r="H19" s="175">
        <v>206882</v>
      </c>
      <c r="I19" s="175">
        <v>144309</v>
      </c>
      <c r="J19" s="171">
        <v>4654792</v>
      </c>
      <c r="M19" s="164">
        <v>2598507</v>
      </c>
      <c r="N19" s="164">
        <v>750099</v>
      </c>
      <c r="O19" s="164">
        <v>1848408</v>
      </c>
      <c r="P19" s="164">
        <v>6574760</v>
      </c>
      <c r="Q19" s="164">
        <v>734708</v>
      </c>
      <c r="R19" s="164">
        <v>125077</v>
      </c>
      <c r="S19" s="164">
        <v>245070</v>
      </c>
      <c r="T19" s="164">
        <v>10278122</v>
      </c>
      <c r="V19" s="164">
        <v>27011080</v>
      </c>
      <c r="W19" s="164">
        <v>13209245</v>
      </c>
      <c r="X19" s="164">
        <v>13801835</v>
      </c>
      <c r="Y19" s="164">
        <v>121900119</v>
      </c>
      <c r="Z19" s="164">
        <v>21054181</v>
      </c>
      <c r="AA19" s="164">
        <v>8816710</v>
      </c>
      <c r="AB19" s="164">
        <v>4433935</v>
      </c>
      <c r="AC19" s="164">
        <v>183216025</v>
      </c>
    </row>
    <row r="20" spans="1:29" ht="9.1999999999999993" customHeight="1" x14ac:dyDescent="0.15">
      <c r="A20" s="169" t="s">
        <v>194</v>
      </c>
      <c r="B20" s="171">
        <v>506169</v>
      </c>
      <c r="C20" s="171">
        <v>400117</v>
      </c>
      <c r="D20" s="171">
        <v>106052</v>
      </c>
      <c r="F20" s="171">
        <v>2601811</v>
      </c>
      <c r="G20" s="171">
        <v>745216</v>
      </c>
      <c r="H20" s="175">
        <v>80124</v>
      </c>
      <c r="I20" s="175">
        <v>130257</v>
      </c>
      <c r="J20" s="171">
        <v>4063577</v>
      </c>
      <c r="M20" s="164">
        <v>3125002</v>
      </c>
      <c r="N20" s="164">
        <v>1134022</v>
      </c>
      <c r="O20" s="164">
        <v>1990980</v>
      </c>
      <c r="P20" s="164">
        <v>10863636</v>
      </c>
      <c r="Q20" s="164">
        <v>1854222</v>
      </c>
      <c r="R20" s="164">
        <v>726505</v>
      </c>
      <c r="S20" s="164">
        <v>348231</v>
      </c>
      <c r="T20" s="164">
        <v>16917596</v>
      </c>
      <c r="V20" s="164">
        <v>27011080</v>
      </c>
      <c r="W20" s="164">
        <v>13209245</v>
      </c>
      <c r="X20" s="164">
        <v>13801835</v>
      </c>
      <c r="Y20" s="164">
        <v>121900119</v>
      </c>
      <c r="Z20" s="164">
        <v>21054181</v>
      </c>
      <c r="AA20" s="164">
        <v>8816710</v>
      </c>
      <c r="AB20" s="164">
        <v>4433935</v>
      </c>
      <c r="AC20" s="164">
        <v>183216025</v>
      </c>
    </row>
    <row r="21" spans="1:29" ht="9.1999999999999993" customHeight="1" x14ac:dyDescent="0.15">
      <c r="A21" s="169" t="s">
        <v>102</v>
      </c>
      <c r="B21" s="171">
        <v>2493309</v>
      </c>
      <c r="C21" s="171">
        <v>1088470</v>
      </c>
      <c r="D21" s="171">
        <v>1404839</v>
      </c>
      <c r="F21" s="171">
        <v>6548175</v>
      </c>
      <c r="G21" s="171">
        <v>1411290</v>
      </c>
      <c r="H21" s="175">
        <v>619742</v>
      </c>
      <c r="I21" s="175">
        <v>375727</v>
      </c>
      <c r="J21" s="171">
        <v>11448243</v>
      </c>
      <c r="M21" s="164">
        <v>2160682</v>
      </c>
      <c r="N21" s="164">
        <v>919459</v>
      </c>
      <c r="O21" s="164">
        <v>1241223</v>
      </c>
      <c r="P21" s="164">
        <v>6851118</v>
      </c>
      <c r="Q21" s="164">
        <v>1928765</v>
      </c>
      <c r="R21" s="164">
        <v>285246</v>
      </c>
      <c r="S21" s="164">
        <v>282155</v>
      </c>
      <c r="T21" s="164">
        <v>11507966</v>
      </c>
      <c r="V21" s="164">
        <v>27011080</v>
      </c>
      <c r="W21" s="164">
        <v>13209245</v>
      </c>
      <c r="X21" s="164">
        <v>13801835</v>
      </c>
      <c r="Y21" s="164">
        <v>121900119</v>
      </c>
      <c r="Z21" s="164">
        <v>21054181</v>
      </c>
      <c r="AA21" s="164">
        <v>8816710</v>
      </c>
      <c r="AB21" s="164">
        <v>4433935</v>
      </c>
      <c r="AC21" s="164">
        <v>183216025</v>
      </c>
    </row>
    <row r="22" spans="1:29" ht="18.600000000000001" customHeight="1" x14ac:dyDescent="0.15">
      <c r="A22" s="169" t="s">
        <v>103</v>
      </c>
      <c r="B22" s="171">
        <v>2569459</v>
      </c>
      <c r="C22" s="171">
        <v>643593</v>
      </c>
      <c r="D22" s="171">
        <v>1925866</v>
      </c>
      <c r="F22" s="171">
        <v>3865160</v>
      </c>
      <c r="G22" s="171">
        <v>1181693</v>
      </c>
      <c r="H22" s="175">
        <v>198124</v>
      </c>
      <c r="I22" s="175">
        <v>221452</v>
      </c>
      <c r="J22" s="171">
        <v>8035888</v>
      </c>
      <c r="M22" s="164"/>
      <c r="N22" s="164"/>
      <c r="O22" s="164"/>
      <c r="P22" s="164"/>
      <c r="Q22" s="164"/>
      <c r="R22" s="164"/>
      <c r="S22" s="164"/>
      <c r="T22" s="164"/>
      <c r="V22" s="164"/>
      <c r="W22" s="164"/>
      <c r="X22" s="164"/>
      <c r="Y22" s="164"/>
      <c r="Z22" s="164"/>
      <c r="AA22" s="164"/>
      <c r="AB22" s="164"/>
      <c r="AC22" s="164"/>
    </row>
    <row r="23" spans="1:29" ht="9.1999999999999993" customHeight="1" x14ac:dyDescent="0.15">
      <c r="A23" s="169" t="s">
        <v>195</v>
      </c>
      <c r="B23" s="171">
        <v>1118260</v>
      </c>
      <c r="C23" s="171">
        <v>603433</v>
      </c>
      <c r="D23" s="171">
        <v>514827</v>
      </c>
      <c r="F23" s="171">
        <v>4302478</v>
      </c>
      <c r="G23" s="171">
        <v>1041608</v>
      </c>
      <c r="H23" s="175">
        <v>503780</v>
      </c>
      <c r="I23" s="175">
        <v>221599</v>
      </c>
      <c r="J23" s="171">
        <v>7187725</v>
      </c>
      <c r="M23" s="164"/>
      <c r="N23" s="164"/>
      <c r="O23" s="164"/>
      <c r="P23" s="164"/>
      <c r="Q23" s="164"/>
      <c r="R23" s="164"/>
      <c r="S23" s="164"/>
      <c r="T23" s="164"/>
      <c r="V23" s="164"/>
      <c r="W23" s="164"/>
      <c r="X23" s="164"/>
      <c r="Y23" s="164"/>
      <c r="Z23" s="164"/>
      <c r="AA23" s="164"/>
      <c r="AB23" s="164"/>
      <c r="AC23" s="164"/>
    </row>
    <row r="24" spans="1:29" ht="9.1999999999999993" customHeight="1" x14ac:dyDescent="0.15">
      <c r="A24" s="169" t="s">
        <v>77</v>
      </c>
      <c r="B24" s="171">
        <v>2819929</v>
      </c>
      <c r="C24" s="171">
        <v>1863017</v>
      </c>
      <c r="D24" s="171">
        <v>956912</v>
      </c>
      <c r="F24" s="171">
        <v>13976616</v>
      </c>
      <c r="G24" s="171">
        <v>2174931</v>
      </c>
      <c r="H24" s="175">
        <v>994961</v>
      </c>
      <c r="I24" s="175">
        <v>529427</v>
      </c>
      <c r="J24" s="171">
        <v>20495864</v>
      </c>
      <c r="M24" s="164"/>
      <c r="N24" s="164"/>
      <c r="O24" s="164"/>
      <c r="P24" s="164"/>
      <c r="Q24" s="164"/>
      <c r="R24" s="164"/>
      <c r="S24" s="164"/>
      <c r="T24" s="164"/>
      <c r="V24" s="164"/>
      <c r="W24" s="164"/>
      <c r="X24" s="164"/>
      <c r="Y24" s="164"/>
      <c r="Z24" s="164"/>
      <c r="AA24" s="164"/>
      <c r="AB24" s="164"/>
      <c r="AC24" s="164"/>
    </row>
    <row r="25" spans="1:29" ht="18.75" customHeight="1" x14ac:dyDescent="0.15">
      <c r="A25" s="169" t="s">
        <v>104</v>
      </c>
      <c r="B25" s="171">
        <v>3429300</v>
      </c>
      <c r="C25" s="171">
        <v>2367770</v>
      </c>
      <c r="D25" s="171">
        <v>1061530</v>
      </c>
      <c r="F25" s="171">
        <v>16901160</v>
      </c>
      <c r="G25" s="171">
        <v>3254915</v>
      </c>
      <c r="H25" s="175">
        <v>992723</v>
      </c>
      <c r="I25" s="175">
        <v>650993</v>
      </c>
      <c r="J25" s="171">
        <v>25229091</v>
      </c>
      <c r="M25" s="164"/>
      <c r="N25" s="164"/>
      <c r="O25" s="164"/>
      <c r="P25" s="164"/>
      <c r="Q25" s="164"/>
      <c r="R25" s="164"/>
      <c r="S25" s="164"/>
      <c r="T25" s="164"/>
      <c r="V25" s="164"/>
      <c r="W25" s="164"/>
      <c r="X25" s="164"/>
      <c r="Y25" s="164"/>
      <c r="Z25" s="164"/>
      <c r="AA25" s="164"/>
      <c r="AB25" s="164"/>
      <c r="AC25" s="164"/>
    </row>
    <row r="26" spans="1:29" ht="9.1999999999999993" customHeight="1" x14ac:dyDescent="0.15">
      <c r="A26" s="169" t="s">
        <v>150</v>
      </c>
      <c r="B26" s="171">
        <v>707658</v>
      </c>
      <c r="C26" s="171">
        <v>121972</v>
      </c>
      <c r="D26" s="171">
        <v>585686</v>
      </c>
      <c r="F26" s="171">
        <v>665716</v>
      </c>
      <c r="G26" s="171">
        <v>71125</v>
      </c>
      <c r="H26" s="175">
        <v>20890</v>
      </c>
      <c r="I26" s="175">
        <v>33880</v>
      </c>
      <c r="J26" s="171">
        <v>1499269</v>
      </c>
      <c r="M26" s="164"/>
      <c r="N26" s="164"/>
      <c r="O26" s="164"/>
      <c r="P26" s="164"/>
      <c r="Q26" s="164"/>
      <c r="R26" s="164"/>
      <c r="S26" s="164"/>
      <c r="T26" s="164"/>
      <c r="V26" s="164"/>
      <c r="W26" s="164"/>
      <c r="X26" s="164"/>
      <c r="Y26" s="164"/>
      <c r="Z26" s="164"/>
      <c r="AA26" s="164"/>
      <c r="AB26" s="164"/>
      <c r="AC26" s="164"/>
    </row>
    <row r="27" spans="1:29" ht="9.1999999999999993" customHeight="1" x14ac:dyDescent="0.15">
      <c r="A27" s="169" t="s">
        <v>105</v>
      </c>
      <c r="B27" s="171">
        <v>2458731</v>
      </c>
      <c r="C27" s="171">
        <v>740377</v>
      </c>
      <c r="D27" s="171">
        <v>1718354</v>
      </c>
      <c r="F27" s="171">
        <v>6016693</v>
      </c>
      <c r="G27" s="171">
        <v>669961</v>
      </c>
      <c r="H27" s="175">
        <v>131185</v>
      </c>
      <c r="I27" s="175">
        <v>239815</v>
      </c>
      <c r="J27" s="171">
        <v>9516385</v>
      </c>
      <c r="M27" s="164"/>
      <c r="N27" s="164"/>
      <c r="O27" s="164"/>
      <c r="P27" s="164"/>
      <c r="Q27" s="164"/>
      <c r="R27" s="164"/>
      <c r="S27" s="164"/>
      <c r="T27" s="164"/>
      <c r="V27" s="164"/>
      <c r="W27" s="164"/>
      <c r="X27" s="164"/>
      <c r="Y27" s="164"/>
      <c r="Z27" s="164"/>
      <c r="AA27" s="164"/>
      <c r="AB27" s="164"/>
      <c r="AC27" s="164"/>
    </row>
    <row r="28" spans="1:29" ht="9.1999999999999993" customHeight="1" x14ac:dyDescent="0.15">
      <c r="A28" s="169" t="s">
        <v>106</v>
      </c>
      <c r="B28" s="171">
        <v>56609</v>
      </c>
      <c r="C28" s="171">
        <v>37455</v>
      </c>
      <c r="D28" s="171">
        <v>19154</v>
      </c>
      <c r="F28" s="171">
        <v>216459</v>
      </c>
      <c r="G28" s="171">
        <v>15723</v>
      </c>
      <c r="H28" s="175">
        <v>903</v>
      </c>
      <c r="I28" s="175">
        <v>8087</v>
      </c>
      <c r="J28" s="171">
        <v>297781</v>
      </c>
      <c r="M28" s="164"/>
      <c r="N28" s="164"/>
      <c r="O28" s="164"/>
      <c r="P28" s="164"/>
      <c r="Q28" s="164"/>
      <c r="R28" s="164"/>
      <c r="S28" s="164"/>
      <c r="T28" s="164"/>
      <c r="V28" s="164"/>
      <c r="W28" s="164"/>
      <c r="X28" s="164"/>
      <c r="Y28" s="164"/>
      <c r="Z28" s="164"/>
      <c r="AA28" s="164"/>
      <c r="AB28" s="164"/>
      <c r="AC28" s="164"/>
    </row>
    <row r="29" spans="1:29" ht="18.600000000000001" customHeight="1" x14ac:dyDescent="0.15">
      <c r="A29" s="169" t="s">
        <v>157</v>
      </c>
      <c r="B29" s="171">
        <v>931423</v>
      </c>
      <c r="C29" s="171">
        <v>468281</v>
      </c>
      <c r="D29" s="171">
        <v>463142</v>
      </c>
      <c r="F29" s="171">
        <v>4112653</v>
      </c>
      <c r="G29" s="171">
        <v>466020</v>
      </c>
      <c r="H29" s="175">
        <v>162366</v>
      </c>
      <c r="I29" s="175">
        <v>140841</v>
      </c>
      <c r="J29" s="171">
        <v>5813303</v>
      </c>
      <c r="M29" s="164"/>
      <c r="N29" s="164"/>
      <c r="O29" s="164"/>
      <c r="P29" s="164"/>
      <c r="Q29" s="164"/>
      <c r="R29" s="164"/>
      <c r="S29" s="164"/>
      <c r="T29" s="164"/>
      <c r="V29" s="164"/>
      <c r="W29" s="164"/>
      <c r="X29" s="164"/>
      <c r="Y29" s="164"/>
      <c r="Z29" s="164"/>
      <c r="AA29" s="164"/>
      <c r="AB29" s="164"/>
      <c r="AC29" s="164"/>
    </row>
    <row r="30" spans="1:29" ht="9.1999999999999993" customHeight="1" x14ac:dyDescent="0.15">
      <c r="A30" s="169" t="s">
        <v>78</v>
      </c>
      <c r="B30" s="171">
        <v>2313016</v>
      </c>
      <c r="C30" s="171">
        <v>808069</v>
      </c>
      <c r="D30" s="171">
        <v>1504947</v>
      </c>
      <c r="F30" s="171">
        <v>6551324</v>
      </c>
      <c r="G30" s="171">
        <v>1369095</v>
      </c>
      <c r="H30" s="175">
        <v>588978</v>
      </c>
      <c r="I30" s="175">
        <v>237690</v>
      </c>
      <c r="J30" s="171">
        <v>11060103</v>
      </c>
      <c r="M30" s="164"/>
      <c r="N30" s="164"/>
      <c r="O30" s="164"/>
      <c r="P30" s="164"/>
      <c r="Q30" s="164"/>
      <c r="R30" s="164"/>
      <c r="S30" s="164"/>
      <c r="T30" s="164"/>
      <c r="V30" s="164"/>
      <c r="W30" s="164"/>
      <c r="X30" s="164"/>
      <c r="Y30" s="164"/>
      <c r="Z30" s="164"/>
      <c r="AA30" s="164"/>
      <c r="AB30" s="164"/>
      <c r="AC30" s="164"/>
    </row>
    <row r="31" spans="1:29" ht="18.600000000000001" customHeight="1" x14ac:dyDescent="0.15">
      <c r="A31" s="169" t="s">
        <v>107</v>
      </c>
      <c r="B31" s="171">
        <v>2302274</v>
      </c>
      <c r="C31" s="171">
        <v>1017123</v>
      </c>
      <c r="D31" s="171">
        <v>1285151</v>
      </c>
      <c r="F31" s="171">
        <v>6946836</v>
      </c>
      <c r="G31" s="171">
        <v>1944182</v>
      </c>
      <c r="H31" s="175">
        <v>307433</v>
      </c>
      <c r="I31" s="175">
        <v>302544</v>
      </c>
      <c r="J31" s="171">
        <v>11803269</v>
      </c>
      <c r="M31" s="164"/>
      <c r="N31" s="164"/>
      <c r="O31" s="164"/>
      <c r="P31" s="164"/>
      <c r="Q31" s="164"/>
      <c r="R31" s="164"/>
      <c r="S31" s="164"/>
      <c r="T31" s="164"/>
      <c r="V31" s="164"/>
      <c r="W31" s="164"/>
      <c r="X31" s="164"/>
      <c r="Y31" s="164"/>
      <c r="Z31" s="164"/>
      <c r="AA31" s="164"/>
      <c r="AB31" s="164"/>
      <c r="AC31" s="164"/>
    </row>
    <row r="32" spans="1:29" ht="9.1999999999999993" customHeight="1" x14ac:dyDescent="0.15">
      <c r="A32" s="169" t="s">
        <v>80</v>
      </c>
      <c r="B32" s="171">
        <v>84393</v>
      </c>
      <c r="C32" s="171">
        <v>73759</v>
      </c>
      <c r="D32" s="171">
        <v>10634</v>
      </c>
      <c r="F32" s="171">
        <v>422607</v>
      </c>
      <c r="G32" s="171">
        <v>78878</v>
      </c>
      <c r="H32" s="175">
        <v>19576</v>
      </c>
      <c r="I32" s="175">
        <v>32098</v>
      </c>
      <c r="J32" s="171">
        <v>637552</v>
      </c>
      <c r="M32" s="164">
        <v>87249</v>
      </c>
      <c r="N32" s="164">
        <v>73901</v>
      </c>
      <c r="O32" s="164">
        <v>13348</v>
      </c>
      <c r="P32" s="164">
        <v>445043</v>
      </c>
      <c r="Q32" s="164">
        <v>88176</v>
      </c>
      <c r="R32" s="164">
        <v>21451</v>
      </c>
      <c r="S32" s="164">
        <v>28505</v>
      </c>
      <c r="T32" s="164">
        <v>670424</v>
      </c>
      <c r="V32" s="164">
        <v>27011080</v>
      </c>
      <c r="W32" s="164">
        <v>13209245</v>
      </c>
      <c r="X32" s="164">
        <v>13801835</v>
      </c>
      <c r="Y32" s="164">
        <v>121900119</v>
      </c>
      <c r="Z32" s="164">
        <v>21054181</v>
      </c>
      <c r="AA32" s="164">
        <v>8816710</v>
      </c>
      <c r="AB32" s="164">
        <v>4433935</v>
      </c>
      <c r="AC32" s="164">
        <v>183216025</v>
      </c>
    </row>
    <row r="33" spans="1:29" ht="18.600000000000001" customHeight="1" thickBot="1" x14ac:dyDescent="0.2">
      <c r="A33" s="168" t="s">
        <v>72</v>
      </c>
      <c r="B33" s="172">
        <v>653035</v>
      </c>
      <c r="C33" s="172">
        <v>403981</v>
      </c>
      <c r="D33" s="172">
        <v>249054</v>
      </c>
      <c r="F33" s="172">
        <v>1127420</v>
      </c>
      <c r="G33" s="172">
        <v>718142</v>
      </c>
      <c r="H33" s="176">
        <v>139222</v>
      </c>
      <c r="I33" s="176">
        <v>115796</v>
      </c>
      <c r="J33" s="172">
        <v>2753615</v>
      </c>
      <c r="M33" s="164">
        <v>553271</v>
      </c>
      <c r="N33" s="164">
        <v>327189</v>
      </c>
      <c r="O33" s="164">
        <v>226082</v>
      </c>
      <c r="P33" s="164">
        <v>1005033</v>
      </c>
      <c r="Q33" s="164">
        <v>611026</v>
      </c>
      <c r="R33" s="164">
        <v>129536</v>
      </c>
      <c r="S33" s="164">
        <v>92509</v>
      </c>
      <c r="T33" s="164">
        <v>2391375</v>
      </c>
      <c r="V33" s="164">
        <v>27011080</v>
      </c>
      <c r="W33" s="164">
        <v>13209245</v>
      </c>
      <c r="X33" s="164">
        <v>13801835</v>
      </c>
      <c r="Y33" s="164">
        <v>121900119</v>
      </c>
      <c r="Z33" s="164">
        <v>21054181</v>
      </c>
      <c r="AA33" s="164">
        <v>8816710</v>
      </c>
      <c r="AB33" s="164">
        <v>4433935</v>
      </c>
      <c r="AC33" s="164">
        <v>183216025</v>
      </c>
    </row>
    <row r="34" spans="1:29" ht="9.1999999999999993" customHeight="1" x14ac:dyDescent="0.15">
      <c r="A34" s="165" t="s">
        <v>0</v>
      </c>
      <c r="B34" s="173">
        <v>28240105</v>
      </c>
      <c r="C34" s="173">
        <v>14446153</v>
      </c>
      <c r="D34" s="173">
        <v>13793952</v>
      </c>
      <c r="F34" s="173">
        <v>121891874</v>
      </c>
      <c r="G34" s="173">
        <v>21434062</v>
      </c>
      <c r="H34" s="177">
        <v>9268401</v>
      </c>
      <c r="I34" s="177">
        <v>4715036</v>
      </c>
      <c r="J34" s="173">
        <v>185549478</v>
      </c>
      <c r="M34" s="164"/>
      <c r="N34" s="164"/>
      <c r="O34" s="164"/>
      <c r="P34" s="164"/>
      <c r="Q34" s="164"/>
      <c r="R34" s="164"/>
      <c r="S34" s="164"/>
      <c r="T34" s="164"/>
      <c r="V34" s="164"/>
      <c r="W34" s="164"/>
      <c r="X34" s="164"/>
      <c r="Y34" s="164"/>
      <c r="Z34" s="164"/>
      <c r="AA34" s="164"/>
      <c r="AB34" s="164"/>
      <c r="AC34" s="164"/>
    </row>
    <row r="35" spans="1:29" ht="9.1999999999999993" customHeight="1" x14ac:dyDescent="0.15">
      <c r="A35" s="515"/>
      <c r="B35" s="515"/>
      <c r="C35" s="515"/>
      <c r="D35" s="515"/>
      <c r="E35" s="515"/>
      <c r="F35" s="515"/>
      <c r="G35" s="515"/>
      <c r="H35" s="515"/>
      <c r="I35" s="515"/>
      <c r="J35" s="515"/>
      <c r="K35" s="55"/>
    </row>
    <row r="36" spans="1:29" ht="9.1999999999999993" customHeight="1" x14ac:dyDescent="0.15">
      <c r="A36" s="516" t="s">
        <v>332</v>
      </c>
      <c r="B36" s="516"/>
      <c r="C36" s="516"/>
      <c r="D36" s="516"/>
      <c r="E36" s="516"/>
      <c r="F36" s="516"/>
      <c r="G36" s="516"/>
      <c r="H36" s="516"/>
      <c r="I36" s="516"/>
      <c r="J36" s="516"/>
    </row>
    <row r="37" spans="1:29" ht="9.1999999999999993" customHeight="1" x14ac:dyDescent="0.15">
      <c r="A37" s="167" t="s">
        <v>76</v>
      </c>
      <c r="B37" s="219">
        <f>(B8/B$34)*100</f>
        <v>4.9902895191076668</v>
      </c>
      <c r="C37" s="219">
        <f t="shared" ref="C37:J37" si="0">(C8/C$34)*100</f>
        <v>5.8494396397435358</v>
      </c>
      <c r="D37" s="219">
        <f t="shared" si="0"/>
        <v>4.0905173513725437</v>
      </c>
      <c r="E37" s="219"/>
      <c r="F37" s="219">
        <f t="shared" si="0"/>
        <v>10.139728428492289</v>
      </c>
      <c r="G37" s="219">
        <f t="shared" si="0"/>
        <v>5.2876818215791292</v>
      </c>
      <c r="H37" s="374">
        <f t="shared" si="0"/>
        <v>8.8735802432372104</v>
      </c>
      <c r="I37" s="374">
        <f t="shared" si="0"/>
        <v>6.9142420121500665</v>
      </c>
      <c r="J37" s="374">
        <f t="shared" si="0"/>
        <v>8.6502970382918569</v>
      </c>
      <c r="K37" s="166"/>
      <c r="M37" s="56">
        <f t="shared" ref="M37:M49" si="1">M8/V8*100</f>
        <v>7.0766996358531387</v>
      </c>
      <c r="N37" s="56">
        <f t="shared" ref="N37:N49" si="2">N8/W8*100</f>
        <v>8.9980691553529368</v>
      </c>
      <c r="O37" s="56">
        <f t="shared" ref="O37:O49" si="3">O8/X8*100</f>
        <v>5.2378252601918511</v>
      </c>
      <c r="P37" s="56">
        <f t="shared" ref="P37:P49" si="4">P8/Y8*100</f>
        <v>14.829598320572599</v>
      </c>
      <c r="Q37" s="56">
        <f t="shared" ref="Q37:Q49" si="5">Q8/Z8*100</f>
        <v>8.6701306500594821</v>
      </c>
      <c r="R37" s="56">
        <f t="shared" ref="R37:R49" si="6">R8/AA8*100</f>
        <v>14.920418160515659</v>
      </c>
      <c r="S37" s="56">
        <f t="shared" ref="S37:S49" si="7">S8/AB8*100</f>
        <v>10.671469022437179</v>
      </c>
      <c r="T37" s="56">
        <f t="shared" ref="T37:T49" si="8">T8/AC8*100</f>
        <v>12.882536885078693</v>
      </c>
      <c r="U37" s="56"/>
    </row>
    <row r="38" spans="1:29" ht="9.1999999999999993" customHeight="1" x14ac:dyDescent="0.15">
      <c r="A38" s="169" t="s">
        <v>99</v>
      </c>
      <c r="B38" s="220">
        <f t="shared" ref="B38:J38" si="9">(B9/B$34)*100</f>
        <v>1.2767728731886796</v>
      </c>
      <c r="C38" s="220">
        <f t="shared" si="9"/>
        <v>1.7401933926630846</v>
      </c>
      <c r="D38" s="220">
        <f t="shared" si="9"/>
        <v>0.7914410605459552</v>
      </c>
      <c r="E38" s="178"/>
      <c r="F38" s="220">
        <f t="shared" si="9"/>
        <v>2.5112510781481627</v>
      </c>
      <c r="G38" s="220">
        <f t="shared" si="9"/>
        <v>1.9078464921861289</v>
      </c>
      <c r="H38" s="178">
        <f t="shared" si="9"/>
        <v>2.6360641927340001</v>
      </c>
      <c r="I38" s="178">
        <f t="shared" si="9"/>
        <v>1.9177796309508559</v>
      </c>
      <c r="J38" s="178">
        <f t="shared" si="9"/>
        <v>2.2448174173790991</v>
      </c>
      <c r="K38" s="166"/>
      <c r="M38" s="56">
        <f t="shared" si="1"/>
        <v>1.967052039385319</v>
      </c>
      <c r="N38" s="56">
        <f t="shared" si="2"/>
        <v>2.6356540438155247</v>
      </c>
      <c r="O38" s="56">
        <f t="shared" si="3"/>
        <v>1.3271568599392762</v>
      </c>
      <c r="P38" s="56">
        <f t="shared" si="4"/>
        <v>4.8871125384217224</v>
      </c>
      <c r="Q38" s="56">
        <f t="shared" si="5"/>
        <v>2.4239413539762009</v>
      </c>
      <c r="R38" s="56">
        <f t="shared" si="6"/>
        <v>13.170944717473979</v>
      </c>
      <c r="S38" s="56">
        <f t="shared" si="7"/>
        <v>4.2525882765534453</v>
      </c>
      <c r="T38" s="56">
        <f t="shared" si="8"/>
        <v>4.5568393921874462</v>
      </c>
    </row>
    <row r="39" spans="1:29" ht="9.1999999999999993" customHeight="1" x14ac:dyDescent="0.15">
      <c r="A39" s="169" t="s">
        <v>79</v>
      </c>
      <c r="B39" s="220">
        <f t="shared" ref="B39:J39" si="10">(B10/B$34)*100</f>
        <v>1.0393693649510156</v>
      </c>
      <c r="C39" s="220">
        <f t="shared" si="10"/>
        <v>1.3193962434151154</v>
      </c>
      <c r="D39" s="220">
        <f t="shared" si="10"/>
        <v>0.74610234978344137</v>
      </c>
      <c r="E39" s="178"/>
      <c r="F39" s="220">
        <f t="shared" si="10"/>
        <v>2.3226347311716613</v>
      </c>
      <c r="G39" s="220">
        <f t="shared" si="10"/>
        <v>1.4742982454748894</v>
      </c>
      <c r="H39" s="178">
        <f t="shared" si="10"/>
        <v>3.719368637589159</v>
      </c>
      <c r="I39" s="178">
        <f t="shared" si="10"/>
        <v>1.4481755812680963</v>
      </c>
      <c r="J39" s="178">
        <f t="shared" si="10"/>
        <v>2.0768756891894893</v>
      </c>
      <c r="K39" s="166"/>
      <c r="M39" s="56">
        <f t="shared" si="1"/>
        <v>1.5283468857964955</v>
      </c>
      <c r="N39" s="56">
        <f t="shared" si="2"/>
        <v>2.2307785191356508</v>
      </c>
      <c r="O39" s="56">
        <f t="shared" si="3"/>
        <v>0.85607457269268905</v>
      </c>
      <c r="P39" s="56">
        <f t="shared" si="4"/>
        <v>2.7981039132537679</v>
      </c>
      <c r="Q39" s="56">
        <f t="shared" si="5"/>
        <v>2.9531474057338065</v>
      </c>
      <c r="R39" s="56">
        <f t="shared" si="6"/>
        <v>1.7317570839916478</v>
      </c>
      <c r="S39" s="56">
        <f t="shared" si="7"/>
        <v>2.5652383266782217</v>
      </c>
      <c r="T39" s="56">
        <f t="shared" si="8"/>
        <v>2.5717734024630214</v>
      </c>
    </row>
    <row r="40" spans="1:29" ht="9.1999999999999993" customHeight="1" x14ac:dyDescent="0.15">
      <c r="A40" s="169" t="s">
        <v>193</v>
      </c>
      <c r="B40" s="220">
        <f t="shared" ref="B40:J40" si="11">(B11/B$34)*100</f>
        <v>0.96036116013024742</v>
      </c>
      <c r="C40" s="220">
        <f t="shared" si="11"/>
        <v>1.3409729219952191</v>
      </c>
      <c r="D40" s="220">
        <f t="shared" si="11"/>
        <v>0.56175344092831403</v>
      </c>
      <c r="E40" s="178"/>
      <c r="F40" s="220">
        <f t="shared" si="11"/>
        <v>2.2725911983271336</v>
      </c>
      <c r="G40" s="220">
        <f t="shared" si="11"/>
        <v>1.4224695253750781</v>
      </c>
      <c r="H40" s="178">
        <f t="shared" si="11"/>
        <v>7.7861326889071814</v>
      </c>
      <c r="I40" s="178">
        <f t="shared" si="11"/>
        <v>2.0133674483079238</v>
      </c>
      <c r="J40" s="178">
        <f t="shared" si="11"/>
        <v>2.2434905475724376</v>
      </c>
      <c r="K40" s="166"/>
      <c r="M40" s="56">
        <f t="shared" si="1"/>
        <v>4.6323212548332018</v>
      </c>
      <c r="N40" s="56">
        <f t="shared" si="2"/>
        <v>6.2924035400963492</v>
      </c>
      <c r="O40" s="56">
        <f t="shared" si="3"/>
        <v>3.0435155904993794</v>
      </c>
      <c r="P40" s="56">
        <f t="shared" si="4"/>
        <v>8.8804162693229198</v>
      </c>
      <c r="Q40" s="56">
        <f t="shared" si="5"/>
        <v>5.9139369990217139</v>
      </c>
      <c r="R40" s="56">
        <f t="shared" si="6"/>
        <v>7.1811934383687337</v>
      </c>
      <c r="S40" s="56">
        <f t="shared" si="7"/>
        <v>7.295325709555958</v>
      </c>
      <c r="T40" s="56">
        <f t="shared" si="8"/>
        <v>7.7931087086951036</v>
      </c>
    </row>
    <row r="41" spans="1:29" ht="9.1999999999999993" customHeight="1" x14ac:dyDescent="0.15">
      <c r="A41" s="169" t="s">
        <v>100</v>
      </c>
      <c r="B41" s="220">
        <f t="shared" ref="B41:J41" si="12">(B12/B$34)*100</f>
        <v>0.73280889005193139</v>
      </c>
      <c r="C41" s="220">
        <f t="shared" si="12"/>
        <v>0.90188024451907711</v>
      </c>
      <c r="D41" s="220">
        <f t="shared" si="12"/>
        <v>0.55574356065614849</v>
      </c>
      <c r="E41" s="178"/>
      <c r="F41" s="220">
        <f t="shared" si="12"/>
        <v>1.8273162327457528</v>
      </c>
      <c r="G41" s="220">
        <f t="shared" si="12"/>
        <v>0.71656506358897354</v>
      </c>
      <c r="H41" s="178">
        <f t="shared" si="12"/>
        <v>3.6033939403355553</v>
      </c>
      <c r="I41" s="178">
        <f t="shared" si="12"/>
        <v>1.3356843935019795</v>
      </c>
      <c r="J41" s="178">
        <f t="shared" si="12"/>
        <v>1.6086490957414605</v>
      </c>
      <c r="K41" s="166"/>
      <c r="M41" s="56">
        <f t="shared" si="1"/>
        <v>4.4954329852786339</v>
      </c>
      <c r="N41" s="56">
        <f t="shared" si="2"/>
        <v>5.9608781576842578</v>
      </c>
      <c r="O41" s="56">
        <f t="shared" si="3"/>
        <v>3.0929075735219267</v>
      </c>
      <c r="P41" s="56">
        <f t="shared" si="4"/>
        <v>7.1286041976710459</v>
      </c>
      <c r="Q41" s="56">
        <f t="shared" si="5"/>
        <v>9.0712908756697779</v>
      </c>
      <c r="R41" s="56">
        <f t="shared" si="6"/>
        <v>10.373552039252736</v>
      </c>
      <c r="S41" s="56">
        <f t="shared" si="7"/>
        <v>6.8671281829796786</v>
      </c>
      <c r="T41" s="56">
        <f t="shared" si="8"/>
        <v>7.1134705602307449</v>
      </c>
    </row>
    <row r="42" spans="1:29" ht="9" customHeight="1" x14ac:dyDescent="0.15">
      <c r="A42" s="169" t="s">
        <v>152</v>
      </c>
      <c r="B42" s="220">
        <f t="shared" ref="B42:J42" si="13">(B13/B$34)*100</f>
        <v>0.338660213905012</v>
      </c>
      <c r="C42" s="220">
        <f t="shared" si="13"/>
        <v>0.42112249537991192</v>
      </c>
      <c r="D42" s="220">
        <f t="shared" si="13"/>
        <v>0.25229897856683858</v>
      </c>
      <c r="E42" s="178"/>
      <c r="F42" s="220">
        <f t="shared" si="13"/>
        <v>0.87880837733284833</v>
      </c>
      <c r="G42" s="220">
        <f t="shared" si="13"/>
        <v>0.34262287754882859</v>
      </c>
      <c r="H42" s="178">
        <f t="shared" si="13"/>
        <v>2.0739931299908152</v>
      </c>
      <c r="I42" s="178">
        <f t="shared" si="13"/>
        <v>0.75477684581835636</v>
      </c>
      <c r="J42" s="178">
        <f t="shared" si="13"/>
        <v>0.79120998658912967</v>
      </c>
      <c r="K42" s="166"/>
      <c r="M42" s="56">
        <f t="shared" si="1"/>
        <v>8.9872304254402255</v>
      </c>
      <c r="N42" s="56">
        <f t="shared" si="2"/>
        <v>7.2803328275007395</v>
      </c>
      <c r="O42" s="56">
        <f t="shared" si="3"/>
        <v>10.620841359138113</v>
      </c>
      <c r="P42" s="56">
        <f t="shared" si="4"/>
        <v>5.3403992165093781</v>
      </c>
      <c r="Q42" s="56">
        <f t="shared" si="5"/>
        <v>6.5035348560934292</v>
      </c>
      <c r="R42" s="56">
        <f t="shared" si="6"/>
        <v>6.6038805858421119</v>
      </c>
      <c r="S42" s="56">
        <f t="shared" si="7"/>
        <v>7.8186080761219996</v>
      </c>
      <c r="T42" s="56">
        <f t="shared" si="8"/>
        <v>6.1324788593137534</v>
      </c>
    </row>
    <row r="43" spans="1:29" ht="9.1999999999999993" customHeight="1" x14ac:dyDescent="0.15">
      <c r="A43" s="169" t="s">
        <v>101</v>
      </c>
      <c r="B43" s="220">
        <f t="shared" ref="B43:J43" si="14">(B14/B$34)*100</f>
        <v>1.030017416719945</v>
      </c>
      <c r="C43" s="220">
        <f t="shared" si="14"/>
        <v>1.3999920947812197</v>
      </c>
      <c r="D43" s="220">
        <f t="shared" si="14"/>
        <v>0.64254972034120461</v>
      </c>
      <c r="E43" s="178"/>
      <c r="F43" s="220">
        <f t="shared" si="14"/>
        <v>1.5060618396924474</v>
      </c>
      <c r="G43" s="220">
        <f t="shared" si="14"/>
        <v>2.3232227283843816</v>
      </c>
      <c r="H43" s="178">
        <f t="shared" si="14"/>
        <v>0.93154148164284223</v>
      </c>
      <c r="I43" s="178">
        <f t="shared" si="14"/>
        <v>1.75027295655855</v>
      </c>
      <c r="J43" s="178">
        <f t="shared" si="14"/>
        <v>1.5055127236736285</v>
      </c>
      <c r="K43" s="166"/>
      <c r="M43" s="56">
        <f t="shared" si="1"/>
        <v>9.1690224900300166</v>
      </c>
      <c r="N43" s="56">
        <f t="shared" si="2"/>
        <v>4.5279877843131837</v>
      </c>
      <c r="O43" s="56">
        <f t="shared" si="3"/>
        <v>13.61079160850713</v>
      </c>
      <c r="P43" s="56">
        <f t="shared" si="4"/>
        <v>3.0752644302176604</v>
      </c>
      <c r="Q43" s="56">
        <f t="shared" si="5"/>
        <v>5.6915013697279413</v>
      </c>
      <c r="R43" s="56">
        <f t="shared" si="6"/>
        <v>2.2275996375065077</v>
      </c>
      <c r="S43" s="56">
        <f t="shared" si="7"/>
        <v>4.6234777911719505</v>
      </c>
      <c r="T43" s="56">
        <f t="shared" si="8"/>
        <v>4.270971930539373</v>
      </c>
    </row>
    <row r="44" spans="1:29" ht="9.1999999999999993" customHeight="1" x14ac:dyDescent="0.15">
      <c r="A44" s="169" t="s">
        <v>315</v>
      </c>
      <c r="B44" s="220">
        <f t="shared" ref="B44:J44" si="15">(B15/B$34)*100</f>
        <v>0.56079819816533971</v>
      </c>
      <c r="C44" s="220">
        <f t="shared" si="15"/>
        <v>0.86179344770888133</v>
      </c>
      <c r="D44" s="220">
        <f t="shared" si="15"/>
        <v>0.24557139244793658</v>
      </c>
      <c r="E44" s="178"/>
      <c r="F44" s="220">
        <f t="shared" si="15"/>
        <v>1.2523747071113205</v>
      </c>
      <c r="G44" s="220">
        <f t="shared" si="15"/>
        <v>0.56043506825724398</v>
      </c>
      <c r="H44" s="178">
        <f t="shared" si="15"/>
        <v>0.92387025550577706</v>
      </c>
      <c r="I44" s="178">
        <f t="shared" si="15"/>
        <v>0.76086375586527866</v>
      </c>
      <c r="J44" s="178">
        <f t="shared" si="15"/>
        <v>1.0382890972078078</v>
      </c>
      <c r="K44" s="166"/>
      <c r="M44" s="56">
        <f t="shared" si="1"/>
        <v>5.4518664192620214</v>
      </c>
      <c r="N44" s="56">
        <f t="shared" si="2"/>
        <v>6.7917204957588417</v>
      </c>
      <c r="O44" s="56">
        <f t="shared" si="3"/>
        <v>4.1695397749647052</v>
      </c>
      <c r="P44" s="56">
        <f t="shared" si="4"/>
        <v>5.56387889990493</v>
      </c>
      <c r="Q44" s="56">
        <f t="shared" si="5"/>
        <v>8.2112004261766351</v>
      </c>
      <c r="R44" s="56">
        <f t="shared" si="6"/>
        <v>6.2457424594888566</v>
      </c>
      <c r="S44" s="56">
        <f t="shared" si="7"/>
        <v>7.2764034655447132</v>
      </c>
      <c r="T44" s="56">
        <f t="shared" si="8"/>
        <v>5.9258375461425938</v>
      </c>
    </row>
    <row r="45" spans="1:29" ht="9.1999999999999993" customHeight="1" x14ac:dyDescent="0.15">
      <c r="A45" s="169" t="s">
        <v>153</v>
      </c>
      <c r="B45" s="220">
        <f t="shared" ref="B45:J45" si="16">(B16/B$34)*100</f>
        <v>3.5365909581426838</v>
      </c>
      <c r="C45" s="220">
        <f t="shared" si="16"/>
        <v>4.7639534206788481</v>
      </c>
      <c r="D45" s="220">
        <f t="shared" si="16"/>
        <v>2.2511967563755477</v>
      </c>
      <c r="E45" s="178"/>
      <c r="F45" s="220">
        <f t="shared" si="16"/>
        <v>6.6697407572878902</v>
      </c>
      <c r="G45" s="220">
        <f t="shared" si="16"/>
        <v>4.7269714905182223</v>
      </c>
      <c r="H45" s="178">
        <f t="shared" si="16"/>
        <v>5.5549063964755083</v>
      </c>
      <c r="I45" s="178">
        <f t="shared" si="16"/>
        <v>4.8882341513405203</v>
      </c>
      <c r="J45" s="178">
        <f t="shared" si="16"/>
        <v>5.8675045154263383</v>
      </c>
      <c r="K45" s="166"/>
      <c r="M45" s="56">
        <f t="shared" si="1"/>
        <v>10.055884474075082</v>
      </c>
      <c r="N45" s="56">
        <f t="shared" si="2"/>
        <v>12.807522307293112</v>
      </c>
      <c r="O45" s="56">
        <f t="shared" si="3"/>
        <v>7.4223898488860351</v>
      </c>
      <c r="P45" s="56">
        <f t="shared" si="4"/>
        <v>11.705146079471834</v>
      </c>
      <c r="Q45" s="56">
        <f t="shared" si="5"/>
        <v>9.9998332872696398</v>
      </c>
      <c r="R45" s="56">
        <f t="shared" si="6"/>
        <v>11.125771404526178</v>
      </c>
      <c r="S45" s="56">
        <f t="shared" si="7"/>
        <v>11.435553295210688</v>
      </c>
      <c r="T45" s="56">
        <f t="shared" si="8"/>
        <v>11.231629438527552</v>
      </c>
    </row>
    <row r="46" spans="1:29" ht="18.600000000000001" customHeight="1" x14ac:dyDescent="0.15">
      <c r="A46" s="169" t="s">
        <v>154</v>
      </c>
      <c r="B46" s="220">
        <f t="shared" ref="B46:J46" si="17">(B17/B$34)*100</f>
        <v>1.2610470109795979</v>
      </c>
      <c r="C46" s="220">
        <f t="shared" si="17"/>
        <v>1.5435043502585082</v>
      </c>
      <c r="D46" s="220">
        <f t="shared" si="17"/>
        <v>0.9652346187662536</v>
      </c>
      <c r="E46" s="178"/>
      <c r="F46" s="220">
        <f t="shared" si="17"/>
        <v>2.2656752327886927</v>
      </c>
      <c r="G46" s="220">
        <f t="shared" si="17"/>
        <v>1.0492318254934598</v>
      </c>
      <c r="H46" s="178">
        <f t="shared" si="17"/>
        <v>1.970264342252779</v>
      </c>
      <c r="I46" s="178">
        <f t="shared" si="17"/>
        <v>2.1837160946385139</v>
      </c>
      <c r="J46" s="178">
        <f t="shared" si="17"/>
        <v>1.9554153636584199</v>
      </c>
      <c r="K46" s="166"/>
      <c r="M46" s="56">
        <f t="shared" si="1"/>
        <v>12.41135859802718</v>
      </c>
      <c r="N46" s="56">
        <f t="shared" si="2"/>
        <v>17.394241684517169</v>
      </c>
      <c r="O46" s="56">
        <f t="shared" si="3"/>
        <v>7.6424185624592678</v>
      </c>
      <c r="P46" s="56">
        <f t="shared" si="4"/>
        <v>14.118060048817508</v>
      </c>
      <c r="Q46" s="56">
        <f t="shared" si="5"/>
        <v>15.421606758296608</v>
      </c>
      <c r="R46" s="56">
        <f t="shared" si="6"/>
        <v>11.563633146604573</v>
      </c>
      <c r="S46" s="56">
        <f t="shared" si="7"/>
        <v>14.004761007998539</v>
      </c>
      <c r="T46" s="56">
        <f t="shared" si="8"/>
        <v>13.890575892583632</v>
      </c>
    </row>
    <row r="47" spans="1:29" ht="18.600000000000001" customHeight="1" x14ac:dyDescent="0.15">
      <c r="A47" s="169" t="s">
        <v>155</v>
      </c>
      <c r="B47" s="220">
        <f t="shared" ref="B47:J47" si="18">(B18/B$34)*100</f>
        <v>2.322898586956387</v>
      </c>
      <c r="C47" s="220">
        <f t="shared" si="18"/>
        <v>3.2326184002066154</v>
      </c>
      <c r="D47" s="220">
        <f t="shared" si="18"/>
        <v>1.3701657074056806</v>
      </c>
      <c r="E47" s="178"/>
      <c r="F47" s="220">
        <f t="shared" si="18"/>
        <v>5.4060970463051543</v>
      </c>
      <c r="G47" s="220">
        <f t="shared" si="18"/>
        <v>4.2626731228079873</v>
      </c>
      <c r="H47" s="178">
        <f t="shared" si="18"/>
        <v>8.3373928253643736</v>
      </c>
      <c r="I47" s="178">
        <f t="shared" si="18"/>
        <v>4.2515688109274246</v>
      </c>
      <c r="J47" s="178">
        <f t="shared" si="18"/>
        <v>4.9218419250955803</v>
      </c>
      <c r="K47" s="166"/>
      <c r="M47" s="56">
        <f t="shared" si="1"/>
        <v>2.6647323987045319</v>
      </c>
      <c r="N47" s="56">
        <f t="shared" si="2"/>
        <v>0.81960021182134168</v>
      </c>
      <c r="O47" s="56">
        <f t="shared" si="3"/>
        <v>4.4306427369983776</v>
      </c>
      <c r="P47" s="56">
        <f t="shared" si="4"/>
        <v>0.55810445927456398</v>
      </c>
      <c r="Q47" s="56">
        <f t="shared" si="5"/>
        <v>0.36143889900063081</v>
      </c>
      <c r="R47" s="56">
        <f t="shared" si="6"/>
        <v>0.24898176303859376</v>
      </c>
      <c r="S47" s="56">
        <f t="shared" si="7"/>
        <v>0.71572993289256603</v>
      </c>
      <c r="T47" s="56">
        <f t="shared" si="8"/>
        <v>0.83501866171367922</v>
      </c>
    </row>
    <row r="48" spans="1:29" ht="9.1999999999999993" customHeight="1" x14ac:dyDescent="0.15">
      <c r="A48" s="169" t="s">
        <v>156</v>
      </c>
      <c r="B48" s="220">
        <f t="shared" ref="B48:J48" si="19">(B19/B$34)*100</f>
        <v>2.4763009910905076</v>
      </c>
      <c r="C48" s="220">
        <f t="shared" si="19"/>
        <v>2.9901870761025444</v>
      </c>
      <c r="D48" s="220">
        <f t="shared" si="19"/>
        <v>1.9381175170103535</v>
      </c>
      <c r="E48" s="178"/>
      <c r="F48" s="220">
        <f t="shared" si="19"/>
        <v>2.0288866836192869</v>
      </c>
      <c r="G48" s="220">
        <f t="shared" si="19"/>
        <v>5.2777816915897695</v>
      </c>
      <c r="H48" s="178">
        <f t="shared" si="19"/>
        <v>2.2321218082817089</v>
      </c>
      <c r="I48" s="178">
        <f t="shared" si="19"/>
        <v>3.0606128988198606</v>
      </c>
      <c r="J48" s="178">
        <f t="shared" si="19"/>
        <v>2.5086527055602925</v>
      </c>
      <c r="K48" s="166"/>
      <c r="M48" s="56">
        <f t="shared" si="1"/>
        <v>9.6201521745890943</v>
      </c>
      <c r="N48" s="56">
        <f t="shared" si="2"/>
        <v>5.6785910171247487</v>
      </c>
      <c r="O48" s="56">
        <f t="shared" si="3"/>
        <v>13.392480057905342</v>
      </c>
      <c r="P48" s="56">
        <f t="shared" si="4"/>
        <v>5.3935632335190746</v>
      </c>
      <c r="Q48" s="56">
        <f t="shared" si="5"/>
        <v>3.4896061737096309</v>
      </c>
      <c r="R48" s="56">
        <f t="shared" si="6"/>
        <v>1.4186357496163535</v>
      </c>
      <c r="S48" s="56">
        <f t="shared" si="7"/>
        <v>5.527144624357371</v>
      </c>
      <c r="T48" s="56">
        <f t="shared" si="8"/>
        <v>5.6098378949112115</v>
      </c>
    </row>
    <row r="49" spans="1:20" ht="9.1999999999999993" customHeight="1" x14ac:dyDescent="0.15">
      <c r="A49" s="169" t="s">
        <v>194</v>
      </c>
      <c r="B49" s="220">
        <f t="shared" ref="B49:J49" si="20">(B20/B$34)*100</f>
        <v>1.7923764801865998</v>
      </c>
      <c r="C49" s="220">
        <f t="shared" si="20"/>
        <v>2.7697131547755309</v>
      </c>
      <c r="D49" s="220">
        <f t="shared" si="20"/>
        <v>0.76882970159675768</v>
      </c>
      <c r="E49" s="178"/>
      <c r="F49" s="220">
        <f t="shared" si="20"/>
        <v>2.1345237501229986</v>
      </c>
      <c r="G49" s="220">
        <f t="shared" si="20"/>
        <v>3.4767838219372509</v>
      </c>
      <c r="H49" s="178">
        <f t="shared" si="20"/>
        <v>0.86448568636596534</v>
      </c>
      <c r="I49" s="178">
        <f t="shared" si="20"/>
        <v>2.7625876027245604</v>
      </c>
      <c r="J49" s="178">
        <f t="shared" si="20"/>
        <v>2.1900234071259419</v>
      </c>
      <c r="K49" s="166"/>
      <c r="M49" s="56">
        <f t="shared" si="1"/>
        <v>11.569333769697472</v>
      </c>
      <c r="N49" s="56">
        <f t="shared" si="2"/>
        <v>8.5850629615848586</v>
      </c>
      <c r="O49" s="56">
        <f t="shared" si="3"/>
        <v>14.425473134550588</v>
      </c>
      <c r="P49" s="56">
        <f t="shared" si="4"/>
        <v>8.9119158284004634</v>
      </c>
      <c r="Q49" s="56">
        <f t="shared" si="5"/>
        <v>8.8069063337111047</v>
      </c>
      <c r="R49" s="56">
        <f t="shared" si="6"/>
        <v>8.2400918256356395</v>
      </c>
      <c r="S49" s="56">
        <f t="shared" si="7"/>
        <v>7.8537687178544564</v>
      </c>
      <c r="T49" s="56">
        <f t="shared" si="8"/>
        <v>9.2336879375043743</v>
      </c>
    </row>
    <row r="50" spans="1:20" ht="9.1999999999999993" customHeight="1" x14ac:dyDescent="0.15">
      <c r="A50" s="169" t="s">
        <v>102</v>
      </c>
      <c r="B50" s="220">
        <f t="shared" ref="B50:J50" si="21">(B21/B$34)*100</f>
        <v>8.8289650481115416</v>
      </c>
      <c r="C50" s="220">
        <f t="shared" si="21"/>
        <v>7.534670302882712</v>
      </c>
      <c r="D50" s="220">
        <f t="shared" si="21"/>
        <v>10.184456202254436</v>
      </c>
      <c r="E50" s="178"/>
      <c r="F50" s="220">
        <f t="shared" si="21"/>
        <v>5.3721177508518734</v>
      </c>
      <c r="G50" s="220">
        <f t="shared" si="21"/>
        <v>6.5843329183241135</v>
      </c>
      <c r="H50" s="178">
        <f t="shared" si="21"/>
        <v>6.6866118546230355</v>
      </c>
      <c r="I50" s="178">
        <f t="shared" si="21"/>
        <v>7.9686984362367541</v>
      </c>
      <c r="J50" s="178">
        <f t="shared" si="21"/>
        <v>6.1699138814068775</v>
      </c>
      <c r="K50" s="166"/>
      <c r="M50" s="56"/>
      <c r="N50" s="56"/>
      <c r="O50" s="56"/>
      <c r="P50" s="56"/>
      <c r="Q50" s="56"/>
      <c r="R50" s="56"/>
      <c r="S50" s="56"/>
      <c r="T50" s="56"/>
    </row>
    <row r="51" spans="1:20" ht="18.600000000000001" customHeight="1" x14ac:dyDescent="0.15">
      <c r="A51" s="169" t="s">
        <v>103</v>
      </c>
      <c r="B51" s="220">
        <f t="shared" ref="B51:J51" si="22">(B22/B$34)*100</f>
        <v>9.0986170200146219</v>
      </c>
      <c r="C51" s="220">
        <f t="shared" si="22"/>
        <v>4.4551168743678682</v>
      </c>
      <c r="D51" s="220">
        <f t="shared" si="22"/>
        <v>13.961669578087557</v>
      </c>
      <c r="E51" s="178"/>
      <c r="F51" s="220">
        <f t="shared" si="22"/>
        <v>3.1709743013713938</v>
      </c>
      <c r="G51" s="220">
        <f t="shared" si="22"/>
        <v>5.5131547160776151</v>
      </c>
      <c r="H51" s="178">
        <f t="shared" si="22"/>
        <v>2.1376287020814053</v>
      </c>
      <c r="I51" s="178">
        <f t="shared" si="22"/>
        <v>4.6967191766934553</v>
      </c>
      <c r="J51" s="178">
        <f t="shared" si="22"/>
        <v>4.330859933758477</v>
      </c>
      <c r="K51" s="166"/>
      <c r="M51" s="56"/>
      <c r="N51" s="56"/>
      <c r="O51" s="56"/>
      <c r="P51" s="56"/>
      <c r="Q51" s="56"/>
      <c r="R51" s="56"/>
      <c r="S51" s="56"/>
      <c r="T51" s="56"/>
    </row>
    <row r="52" spans="1:20" ht="9.1999999999999993" customHeight="1" x14ac:dyDescent="0.15">
      <c r="A52" s="169" t="s">
        <v>195</v>
      </c>
      <c r="B52" s="220">
        <f t="shared" ref="B52:J52" si="23">(B23/B$34)*100</f>
        <v>3.9598294694725817</v>
      </c>
      <c r="C52" s="220">
        <f t="shared" si="23"/>
        <v>4.1771189880101645</v>
      </c>
      <c r="D52" s="220">
        <f t="shared" si="23"/>
        <v>3.7322661409870062</v>
      </c>
      <c r="E52" s="178"/>
      <c r="F52" s="220">
        <f t="shared" si="23"/>
        <v>3.5297496533690178</v>
      </c>
      <c r="G52" s="220">
        <f t="shared" si="23"/>
        <v>4.8595921762286585</v>
      </c>
      <c r="H52" s="178">
        <f t="shared" si="23"/>
        <v>5.4354575292976648</v>
      </c>
      <c r="I52" s="178">
        <f t="shared" si="23"/>
        <v>4.6998368623272437</v>
      </c>
      <c r="J52" s="178">
        <f t="shared" si="23"/>
        <v>3.8737511296043636</v>
      </c>
      <c r="K52" s="166"/>
      <c r="M52" s="56"/>
      <c r="N52" s="56"/>
      <c r="O52" s="56"/>
      <c r="P52" s="56"/>
      <c r="Q52" s="56"/>
      <c r="R52" s="56"/>
      <c r="S52" s="56"/>
      <c r="T52" s="56"/>
    </row>
    <row r="53" spans="1:20" ht="9.1999999999999993" customHeight="1" x14ac:dyDescent="0.15">
      <c r="A53" s="169" t="s">
        <v>77</v>
      </c>
      <c r="B53" s="220">
        <f t="shared" ref="B53:J53" si="24">(B24/B$34)*100</f>
        <v>9.9855471500548596</v>
      </c>
      <c r="C53" s="220">
        <f t="shared" si="24"/>
        <v>12.896284567939992</v>
      </c>
      <c r="D53" s="220">
        <f t="shared" si="24"/>
        <v>6.9371852243649972</v>
      </c>
      <c r="E53" s="178"/>
      <c r="F53" s="220">
        <f t="shared" si="24"/>
        <v>11.466405053383625</v>
      </c>
      <c r="G53" s="220">
        <f t="shared" si="24"/>
        <v>10.14707804801535</v>
      </c>
      <c r="H53" s="178">
        <f t="shared" si="24"/>
        <v>10.734980068298729</v>
      </c>
      <c r="I53" s="178">
        <f t="shared" si="24"/>
        <v>11.228482666940401</v>
      </c>
      <c r="J53" s="178">
        <f t="shared" si="24"/>
        <v>11.046037003671874</v>
      </c>
      <c r="K53" s="166"/>
      <c r="M53" s="56"/>
      <c r="N53" s="56"/>
      <c r="O53" s="56"/>
      <c r="P53" s="56"/>
      <c r="Q53" s="56"/>
      <c r="R53" s="56"/>
      <c r="S53" s="56"/>
      <c r="T53" s="56"/>
    </row>
    <row r="54" spans="1:20" ht="19.5" customHeight="1" x14ac:dyDescent="0.15">
      <c r="A54" s="169" t="s">
        <v>104</v>
      </c>
      <c r="B54" s="220">
        <f t="shared" ref="B54:J54" si="25">(B25/B$34)*100</f>
        <v>12.143368447107402</v>
      </c>
      <c r="C54" s="220">
        <f t="shared" si="25"/>
        <v>16.390315124033368</v>
      </c>
      <c r="D54" s="220">
        <f t="shared" si="25"/>
        <v>7.69561906551509</v>
      </c>
      <c r="E54" s="178"/>
      <c r="F54" s="220">
        <f t="shared" si="25"/>
        <v>13.865698709333158</v>
      </c>
      <c r="G54" s="220">
        <f t="shared" si="25"/>
        <v>15.185712348877223</v>
      </c>
      <c r="H54" s="178">
        <f t="shared" si="25"/>
        <v>10.710833508390499</v>
      </c>
      <c r="I54" s="178">
        <f t="shared" si="25"/>
        <v>13.80674505984684</v>
      </c>
      <c r="J54" s="178">
        <f t="shared" si="25"/>
        <v>13.596961453052431</v>
      </c>
      <c r="K54" s="166"/>
      <c r="M54" s="56"/>
      <c r="N54" s="56"/>
      <c r="O54" s="56"/>
      <c r="P54" s="56"/>
      <c r="Q54" s="56"/>
      <c r="R54" s="56"/>
      <c r="S54" s="56"/>
      <c r="T54" s="56"/>
    </row>
    <row r="55" spans="1:20" ht="9.1999999999999993" customHeight="1" x14ac:dyDescent="0.15">
      <c r="A55" s="169" t="s">
        <v>150</v>
      </c>
      <c r="B55" s="220">
        <f t="shared" ref="B55:J55" si="26">(B26/B$34)*100</f>
        <v>2.5058617876951943</v>
      </c>
      <c r="C55" s="220">
        <f t="shared" si="26"/>
        <v>0.84432166819775478</v>
      </c>
      <c r="D55" s="220">
        <f t="shared" si="26"/>
        <v>4.2459622884000172</v>
      </c>
      <c r="E55" s="178"/>
      <c r="F55" s="220">
        <f t="shared" si="26"/>
        <v>0.54615289613153373</v>
      </c>
      <c r="G55" s="220">
        <f t="shared" si="26"/>
        <v>0.33183164255100128</v>
      </c>
      <c r="H55" s="178">
        <f t="shared" si="26"/>
        <v>0.22538947117199615</v>
      </c>
      <c r="I55" s="178">
        <f t="shared" si="26"/>
        <v>0.7185523079781363</v>
      </c>
      <c r="J55" s="178">
        <f t="shared" si="26"/>
        <v>0.80801574661395703</v>
      </c>
      <c r="K55" s="166"/>
      <c r="M55" s="56"/>
      <c r="N55" s="56"/>
      <c r="O55" s="56"/>
      <c r="P55" s="56"/>
      <c r="Q55" s="56"/>
      <c r="R55" s="56"/>
      <c r="S55" s="56"/>
      <c r="T55" s="56"/>
    </row>
    <row r="56" spans="1:20" ht="9.1999999999999993" customHeight="1" x14ac:dyDescent="0.15">
      <c r="A56" s="169" t="s">
        <v>105</v>
      </c>
      <c r="B56" s="220">
        <f t="shared" ref="B56:J56" si="27">(B27/B$34)*100</f>
        <v>8.7065221605939485</v>
      </c>
      <c r="C56" s="220">
        <f t="shared" si="27"/>
        <v>5.1250807048769316</v>
      </c>
      <c r="D56" s="220">
        <f t="shared" si="27"/>
        <v>12.457300126896193</v>
      </c>
      <c r="E56" s="178"/>
      <c r="F56" s="220">
        <f t="shared" si="27"/>
        <v>4.9360903254305537</v>
      </c>
      <c r="G56" s="220">
        <f t="shared" si="27"/>
        <v>3.1256837831298614</v>
      </c>
      <c r="H56" s="178">
        <f t="shared" si="27"/>
        <v>1.4154005637002542</v>
      </c>
      <c r="I56" s="178">
        <f t="shared" si="27"/>
        <v>5.0861753759674366</v>
      </c>
      <c r="J56" s="178">
        <f t="shared" si="27"/>
        <v>5.1287587023014964</v>
      </c>
      <c r="K56" s="166"/>
      <c r="M56" s="56"/>
      <c r="N56" s="56"/>
      <c r="O56" s="56"/>
      <c r="P56" s="56"/>
      <c r="Q56" s="56"/>
      <c r="R56" s="56"/>
      <c r="S56" s="56"/>
      <c r="T56" s="56"/>
    </row>
    <row r="57" spans="1:20" ht="9.1999999999999993" customHeight="1" x14ac:dyDescent="0.15">
      <c r="A57" s="169" t="s">
        <v>106</v>
      </c>
      <c r="B57" s="220">
        <f t="shared" ref="B57:J57" si="28">(B28/B$34)*100</f>
        <v>0.20045605354512669</v>
      </c>
      <c r="C57" s="220">
        <f t="shared" si="28"/>
        <v>0.25927317812569201</v>
      </c>
      <c r="D57" s="220">
        <f t="shared" si="28"/>
        <v>0.13885795745845717</v>
      </c>
      <c r="E57" s="178"/>
      <c r="F57" s="220">
        <f t="shared" si="28"/>
        <v>0.17758279768510246</v>
      </c>
      <c r="G57" s="220">
        <f t="shared" si="28"/>
        <v>7.335520444048356E-2</v>
      </c>
      <c r="H57" s="178" t="s">
        <v>337</v>
      </c>
      <c r="I57" s="178">
        <f t="shared" si="28"/>
        <v>0.1715151273500351</v>
      </c>
      <c r="J57" s="178">
        <f t="shared" si="28"/>
        <v>0.16048603488930321</v>
      </c>
      <c r="K57" s="166"/>
      <c r="M57" s="56"/>
      <c r="N57" s="56"/>
      <c r="O57" s="56"/>
      <c r="P57" s="56"/>
      <c r="Q57" s="56"/>
      <c r="R57" s="56"/>
      <c r="S57" s="56"/>
      <c r="T57" s="56"/>
    </row>
    <row r="58" spans="1:20" ht="18.600000000000001" customHeight="1" x14ac:dyDescent="0.15">
      <c r="A58" s="169" t="s">
        <v>157</v>
      </c>
      <c r="B58" s="220">
        <f t="shared" ref="B58:J58" si="29">(B29/B$34)*100</f>
        <v>3.2982278217449972</v>
      </c>
      <c r="C58" s="220">
        <f t="shared" si="29"/>
        <v>3.2415619577059718</v>
      </c>
      <c r="D58" s="220">
        <f t="shared" si="29"/>
        <v>3.3575729421126015</v>
      </c>
      <c r="E58" s="178"/>
      <c r="F58" s="220">
        <f t="shared" si="29"/>
        <v>3.3740173688690684</v>
      </c>
      <c r="G58" s="220">
        <f t="shared" si="29"/>
        <v>2.1742029112353971</v>
      </c>
      <c r="H58" s="178">
        <f t="shared" si="29"/>
        <v>1.751823210929264</v>
      </c>
      <c r="I58" s="178">
        <f t="shared" si="29"/>
        <v>2.9870609683573996</v>
      </c>
      <c r="J58" s="178">
        <f t="shared" si="29"/>
        <v>3.1330204011676064</v>
      </c>
      <c r="K58" s="166"/>
      <c r="M58" s="56"/>
      <c r="N58" s="56"/>
      <c r="O58" s="56"/>
      <c r="P58" s="56"/>
      <c r="Q58" s="56"/>
      <c r="R58" s="56"/>
      <c r="S58" s="56"/>
      <c r="T58" s="56"/>
    </row>
    <row r="59" spans="1:20" ht="9.1999999999999993" customHeight="1" x14ac:dyDescent="0.15">
      <c r="A59" s="169" t="s">
        <v>78</v>
      </c>
      <c r="B59" s="220">
        <f t="shared" ref="B59:J59" si="30">(B30/B$34)*100</f>
        <v>8.1905361187573487</v>
      </c>
      <c r="C59" s="220">
        <f t="shared" si="30"/>
        <v>5.5936622019716946</v>
      </c>
      <c r="D59" s="220">
        <f t="shared" si="30"/>
        <v>10.910194554830985</v>
      </c>
      <c r="E59" s="178"/>
      <c r="F59" s="220">
        <f t="shared" si="30"/>
        <v>5.3747011880381788</v>
      </c>
      <c r="G59" s="220">
        <f t="shared" si="30"/>
        <v>6.3874733589928026</v>
      </c>
      <c r="H59" s="178">
        <f t="shared" si="30"/>
        <v>6.3546883653393937</v>
      </c>
      <c r="I59" s="178">
        <f t="shared" si="30"/>
        <v>5.0411067911252427</v>
      </c>
      <c r="J59" s="178">
        <f t="shared" si="30"/>
        <v>5.9607297844297902</v>
      </c>
      <c r="K59" s="166"/>
      <c r="M59" s="56"/>
      <c r="N59" s="56"/>
      <c r="O59" s="56"/>
      <c r="P59" s="56"/>
      <c r="Q59" s="56"/>
      <c r="R59" s="56"/>
      <c r="S59" s="56"/>
      <c r="T59" s="56"/>
    </row>
    <row r="60" spans="1:20" ht="18.600000000000001" customHeight="1" x14ac:dyDescent="0.15">
      <c r="A60" s="169" t="s">
        <v>107</v>
      </c>
      <c r="B60" s="220">
        <f t="shared" ref="B60:J60" si="31">(B31/B$34)*100</f>
        <v>8.152498016561907</v>
      </c>
      <c r="C60" s="220">
        <f t="shared" si="31"/>
        <v>7.0407879523358226</v>
      </c>
      <c r="D60" s="220">
        <f t="shared" si="31"/>
        <v>9.3167715822122616</v>
      </c>
      <c r="E60" s="178"/>
      <c r="F60" s="220">
        <f t="shared" si="31"/>
        <v>5.6991789296799222</v>
      </c>
      <c r="G60" s="220">
        <f t="shared" si="31"/>
        <v>9.0705252228905557</v>
      </c>
      <c r="H60" s="178">
        <f t="shared" si="31"/>
        <v>3.3170014978851263</v>
      </c>
      <c r="I60" s="178">
        <f t="shared" si="31"/>
        <v>6.4165787917632011</v>
      </c>
      <c r="J60" s="178">
        <f t="shared" si="31"/>
        <v>6.3612515255903874</v>
      </c>
      <c r="K60" s="166"/>
      <c r="M60" s="56">
        <f t="shared" ref="M60:T60" si="32">M21/V21*100</f>
        <v>7.9992432735010972</v>
      </c>
      <c r="N60" s="56">
        <f t="shared" si="32"/>
        <v>6.960723341871546</v>
      </c>
      <c r="O60" s="56">
        <f t="shared" si="32"/>
        <v>8.9931737337825002</v>
      </c>
      <c r="P60" s="56">
        <f t="shared" si="32"/>
        <v>5.6202717898905412</v>
      </c>
      <c r="Q60" s="56">
        <f t="shared" si="32"/>
        <v>9.160959526281264</v>
      </c>
      <c r="R60" s="56">
        <f t="shared" si="32"/>
        <v>3.2352884465974272</v>
      </c>
      <c r="S60" s="56">
        <f t="shared" si="32"/>
        <v>6.3635348736506057</v>
      </c>
      <c r="T60" s="56">
        <f t="shared" si="32"/>
        <v>6.2810914056234983</v>
      </c>
    </row>
    <row r="61" spans="1:20" ht="9.1999999999999993" customHeight="1" x14ac:dyDescent="0.15">
      <c r="A61" s="169" t="s">
        <v>80</v>
      </c>
      <c r="B61" s="220">
        <f t="shared" ref="B61:J61" si="33">(B32/B$34)*100</f>
        <v>0.29884095685904849</v>
      </c>
      <c r="C61" s="220">
        <f t="shared" si="33"/>
        <v>0.51057883714785524</v>
      </c>
      <c r="D61" s="220">
        <f t="shared" si="33"/>
        <v>7.7091757315089979E-2</v>
      </c>
      <c r="E61" s="178"/>
      <c r="F61" s="220">
        <f t="shared" si="33"/>
        <v>0.34670645887354229</v>
      </c>
      <c r="G61" s="220">
        <f t="shared" si="33"/>
        <v>0.36800304114077864</v>
      </c>
      <c r="H61" s="178">
        <f t="shared" si="33"/>
        <v>0.21121226843767332</v>
      </c>
      <c r="I61" s="178">
        <f t="shared" si="33"/>
        <v>0.68075832294811744</v>
      </c>
      <c r="J61" s="178">
        <f t="shared" si="33"/>
        <v>0.34360215230570468</v>
      </c>
      <c r="K61" s="166"/>
      <c r="M61" s="56">
        <f>M32/V32*100</f>
        <v>0.32301188993553753</v>
      </c>
      <c r="N61" s="56">
        <f t="shared" ref="N61:T62" si="34">N32/W32*100</f>
        <v>0.55946422373118221</v>
      </c>
      <c r="O61" s="56">
        <f t="shared" si="34"/>
        <v>9.6711777817949568E-2</v>
      </c>
      <c r="P61" s="56">
        <f t="shared" si="34"/>
        <v>0.36508824080803398</v>
      </c>
      <c r="Q61" s="56">
        <f t="shared" si="34"/>
        <v>0.41880517698598674</v>
      </c>
      <c r="R61" s="56">
        <f t="shared" si="34"/>
        <v>0.24329937130743781</v>
      </c>
      <c r="S61" s="56">
        <f t="shared" si="34"/>
        <v>0.64288267644879771</v>
      </c>
      <c r="T61" s="56">
        <f t="shared" si="34"/>
        <v>0.36591995705615815</v>
      </c>
    </row>
    <row r="62" spans="1:20" ht="18.600000000000001" customHeight="1" thickBot="1" x14ac:dyDescent="0.2">
      <c r="A62" s="168" t="s">
        <v>72</v>
      </c>
      <c r="B62" s="221">
        <f t="shared" ref="B62:J62" si="35">(B33/B$34)*100</f>
        <v>2.3124382859058068</v>
      </c>
      <c r="C62" s="221">
        <f t="shared" si="35"/>
        <v>2.7964607601760827</v>
      </c>
      <c r="D62" s="221">
        <f t="shared" si="35"/>
        <v>1.8055304237683298</v>
      </c>
      <c r="E62" s="179"/>
      <c r="F62" s="221">
        <f t="shared" si="35"/>
        <v>0.92493450383739284</v>
      </c>
      <c r="G62" s="221">
        <f t="shared" si="35"/>
        <v>3.3504708533548144</v>
      </c>
      <c r="H62" s="179">
        <f t="shared" si="35"/>
        <v>1.5021145502875846</v>
      </c>
      <c r="I62" s="179">
        <f t="shared" si="35"/>
        <v>2.4558879295937506</v>
      </c>
      <c r="J62" s="179">
        <f t="shared" si="35"/>
        <v>1.4840327386962522</v>
      </c>
      <c r="K62" s="166"/>
      <c r="M62" s="56">
        <f>M33/V33*100</f>
        <v>2.04831128559095</v>
      </c>
      <c r="N62" s="56">
        <f t="shared" si="34"/>
        <v>2.476969728398557</v>
      </c>
      <c r="O62" s="56">
        <f t="shared" si="34"/>
        <v>1.6380575481448663</v>
      </c>
      <c r="P62" s="56">
        <f t="shared" si="34"/>
        <v>0.82447253394395781</v>
      </c>
      <c r="Q62" s="56">
        <f t="shared" si="34"/>
        <v>2.9021599082861496</v>
      </c>
      <c r="R62" s="56">
        <f t="shared" si="34"/>
        <v>1.4692101702335678</v>
      </c>
      <c r="S62" s="56">
        <f t="shared" si="34"/>
        <v>2.0863860205438285</v>
      </c>
      <c r="T62" s="56">
        <f t="shared" si="34"/>
        <v>1.3052215274291645</v>
      </c>
    </row>
    <row r="63" spans="1:20" ht="9.1999999999999993" customHeight="1" x14ac:dyDescent="0.15">
      <c r="A63" s="223" t="s">
        <v>0</v>
      </c>
      <c r="B63" s="222">
        <v>100</v>
      </c>
      <c r="C63" s="222">
        <v>100</v>
      </c>
      <c r="D63" s="222">
        <v>100</v>
      </c>
      <c r="E63" s="180"/>
      <c r="F63" s="222">
        <v>100</v>
      </c>
      <c r="G63" s="222">
        <v>100</v>
      </c>
      <c r="H63" s="180">
        <v>100</v>
      </c>
      <c r="I63" s="180">
        <v>100</v>
      </c>
      <c r="J63" s="180">
        <v>100</v>
      </c>
      <c r="K63" s="166"/>
      <c r="M63" s="56">
        <f>SUM(M37:M62)</f>
        <v>100</v>
      </c>
      <c r="N63" s="56">
        <f t="shared" ref="N63:T63" si="36">SUM(N37:N62)</f>
        <v>99.999999999999986</v>
      </c>
      <c r="O63" s="56">
        <f t="shared" si="36"/>
        <v>100</v>
      </c>
      <c r="P63" s="56">
        <f t="shared" si="36"/>
        <v>100</v>
      </c>
      <c r="Q63" s="56">
        <f t="shared" si="36"/>
        <v>99.999999999999986</v>
      </c>
      <c r="R63" s="56">
        <f t="shared" si="36"/>
        <v>100.00000000000003</v>
      </c>
      <c r="S63" s="56">
        <f t="shared" si="36"/>
        <v>100</v>
      </c>
      <c r="T63" s="56">
        <f t="shared" si="36"/>
        <v>100</v>
      </c>
    </row>
    <row r="64" spans="1:20" ht="10.7" customHeight="1" x14ac:dyDescent="0.15">
      <c r="A64" s="474" t="s">
        <v>455</v>
      </c>
      <c r="B64" s="475"/>
      <c r="C64" s="475"/>
      <c r="D64" s="475"/>
      <c r="E64" s="475"/>
      <c r="F64" s="475"/>
      <c r="G64" s="475"/>
      <c r="H64" s="475"/>
      <c r="I64" s="475"/>
      <c r="J64" s="475"/>
    </row>
    <row r="65" spans="1:10" ht="18" customHeight="1" x14ac:dyDescent="0.15">
      <c r="A65" s="432"/>
      <c r="B65" s="432"/>
      <c r="C65" s="432"/>
      <c r="D65" s="432"/>
      <c r="E65" s="432"/>
      <c r="F65" s="432"/>
      <c r="G65" s="56"/>
      <c r="H65" s="56"/>
      <c r="I65" s="56"/>
      <c r="J65" s="56"/>
    </row>
    <row r="66" spans="1:10" s="57" customFormat="1" ht="12" customHeight="1" x14ac:dyDescent="0.15">
      <c r="I66" s="27"/>
    </row>
    <row r="67" spans="1:10" s="57" customFormat="1" ht="12" customHeight="1" x14ac:dyDescent="0.15">
      <c r="I67" s="27"/>
    </row>
    <row r="68" spans="1:10" s="57" customFormat="1" ht="12" customHeight="1" x14ac:dyDescent="0.15">
      <c r="I68" s="27"/>
    </row>
    <row r="69" spans="1:10" s="57" customFormat="1" ht="12" customHeight="1" x14ac:dyDescent="0.15">
      <c r="I69" s="27"/>
    </row>
    <row r="70" spans="1:10" s="57" customFormat="1" ht="12" customHeight="1" x14ac:dyDescent="0.15">
      <c r="I70" s="27"/>
    </row>
    <row r="71" spans="1:10" s="57" customFormat="1" ht="12" customHeight="1" x14ac:dyDescent="0.15">
      <c r="I71" s="27"/>
    </row>
    <row r="72" spans="1:10" s="57" customFormat="1" ht="12" customHeight="1" x14ac:dyDescent="0.15">
      <c r="I72" s="27"/>
    </row>
    <row r="73" spans="1:10" s="57" customFormat="1" ht="12" customHeight="1" x14ac:dyDescent="0.15">
      <c r="I73" s="27"/>
    </row>
    <row r="74" spans="1:10" s="57" customFormat="1" ht="12" customHeight="1" x14ac:dyDescent="0.15">
      <c r="I74" s="27"/>
    </row>
    <row r="75" spans="1:10" s="57" customFormat="1" ht="12" customHeight="1" x14ac:dyDescent="0.15">
      <c r="I75" s="27"/>
    </row>
    <row r="76" spans="1:10" s="57" customFormat="1" ht="12" customHeight="1" x14ac:dyDescent="0.15">
      <c r="I76" s="27"/>
    </row>
    <row r="77" spans="1:10" s="57" customFormat="1" ht="12" customHeight="1" x14ac:dyDescent="0.15">
      <c r="I77" s="27"/>
    </row>
    <row r="78" spans="1:10" s="57" customFormat="1" ht="12" customHeight="1" x14ac:dyDescent="0.15">
      <c r="I78" s="27"/>
    </row>
    <row r="79" spans="1:10" s="57" customFormat="1" ht="12" customHeight="1" x14ac:dyDescent="0.15">
      <c r="I79" s="27"/>
    </row>
    <row r="80" spans="1:10" s="57" customFormat="1" ht="12" customHeight="1" x14ac:dyDescent="0.15">
      <c r="I80" s="27"/>
    </row>
    <row r="81" spans="9:9" s="57" customFormat="1" ht="12" customHeight="1" x14ac:dyDescent="0.15">
      <c r="I81" s="27"/>
    </row>
    <row r="82" spans="9:9" s="57" customFormat="1" ht="12" customHeight="1" x14ac:dyDescent="0.15">
      <c r="I82" s="27"/>
    </row>
    <row r="83" spans="9:9" s="57" customFormat="1" ht="12" customHeight="1" x14ac:dyDescent="0.15">
      <c r="I83" s="27"/>
    </row>
    <row r="84" spans="9:9" s="57" customFormat="1" ht="12" customHeight="1" x14ac:dyDescent="0.15">
      <c r="I84" s="27"/>
    </row>
    <row r="85" spans="9:9" s="57" customFormat="1" ht="12" customHeight="1" x14ac:dyDescent="0.15">
      <c r="I85" s="27"/>
    </row>
    <row r="86" spans="9:9" s="57" customFormat="1" ht="12" customHeight="1" x14ac:dyDescent="0.15">
      <c r="I86" s="27"/>
    </row>
    <row r="87" spans="9:9" s="57" customFormat="1" ht="12" customHeight="1" x14ac:dyDescent="0.15">
      <c r="I87" s="27"/>
    </row>
    <row r="88" spans="9:9" s="57" customFormat="1" ht="12" customHeight="1" x14ac:dyDescent="0.15">
      <c r="I88" s="27"/>
    </row>
    <row r="89" spans="9:9" s="57" customFormat="1" ht="12" customHeight="1" x14ac:dyDescent="0.15">
      <c r="I89" s="27"/>
    </row>
    <row r="90" spans="9:9" s="57" customFormat="1" ht="12" customHeight="1" x14ac:dyDescent="0.15">
      <c r="I90" s="27"/>
    </row>
    <row r="91" spans="9:9" s="57" customFormat="1" ht="12" customHeight="1" x14ac:dyDescent="0.15">
      <c r="I91" s="27"/>
    </row>
    <row r="92" spans="9:9" s="57" customFormat="1" ht="12" customHeight="1" x14ac:dyDescent="0.15">
      <c r="I92" s="27"/>
    </row>
    <row r="93" spans="9:9" s="57" customFormat="1" ht="12" customHeight="1" x14ac:dyDescent="0.15">
      <c r="I93" s="27"/>
    </row>
    <row r="94" spans="9:9" s="57" customFormat="1" ht="12" customHeight="1" x14ac:dyDescent="0.15">
      <c r="I94" s="27"/>
    </row>
    <row r="95" spans="9:9" s="57" customFormat="1" ht="12" customHeight="1" x14ac:dyDescent="0.15">
      <c r="I95" s="27"/>
    </row>
  </sheetData>
  <mergeCells count="12">
    <mergeCell ref="A1:J1"/>
    <mergeCell ref="A2:J2"/>
    <mergeCell ref="A3:J3"/>
    <mergeCell ref="A4:J4"/>
    <mergeCell ref="A5:J5"/>
    <mergeCell ref="A64:J64"/>
    <mergeCell ref="A65:F65"/>
    <mergeCell ref="B6:D6"/>
    <mergeCell ref="F6:I6"/>
    <mergeCell ref="J6:J7"/>
    <mergeCell ref="A35:J35"/>
    <mergeCell ref="A36:J36"/>
  </mergeCells>
  <pageMargins left="1.05" right="1.0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view="pageLayout" zoomScale="124" zoomScaleNormal="100" zoomScaleSheetLayoutView="100" zoomScalePageLayoutView="124" workbookViewId="0">
      <selection sqref="A1:I1"/>
    </sheetView>
  </sheetViews>
  <sheetFormatPr defaultRowHeight="8.25" x14ac:dyDescent="0.15"/>
  <cols>
    <col min="1" max="1" width="25.28515625" style="26" customWidth="1"/>
    <col min="2" max="2" width="10" style="26" customWidth="1"/>
    <col min="3" max="3" width="9" style="26" customWidth="1"/>
    <col min="4" max="4" width="0.7109375" style="26" customWidth="1"/>
    <col min="5" max="5" width="10" style="26" customWidth="1"/>
    <col min="6" max="6" width="9" style="26" customWidth="1"/>
    <col min="7" max="7" width="0.7109375" style="26" customWidth="1"/>
    <col min="8" max="8" width="10" style="26" customWidth="1"/>
    <col min="9" max="9" width="8.42578125" style="26" customWidth="1"/>
    <col min="10" max="10" width="9.140625" style="26"/>
    <col min="11" max="13" width="10.28515625" style="26" customWidth="1"/>
    <col min="14" max="16384" width="9.140625" style="26"/>
  </cols>
  <sheetData>
    <row r="1" spans="1:15" ht="10.5" customHeight="1" x14ac:dyDescent="0.15">
      <c r="A1" s="443" t="s">
        <v>250</v>
      </c>
      <c r="B1" s="443"/>
      <c r="C1" s="443"/>
      <c r="D1" s="443"/>
      <c r="E1" s="443"/>
      <c r="F1" s="443"/>
      <c r="G1" s="443"/>
      <c r="H1" s="443"/>
      <c r="I1" s="443"/>
    </row>
    <row r="2" spans="1:15" ht="12.75" customHeight="1" x14ac:dyDescent="0.15">
      <c r="A2" s="433" t="s">
        <v>364</v>
      </c>
      <c r="B2" s="433"/>
      <c r="C2" s="433"/>
      <c r="D2" s="433"/>
      <c r="E2" s="433"/>
      <c r="F2" s="433"/>
      <c r="G2" s="433"/>
      <c r="H2" s="433"/>
      <c r="I2" s="433"/>
    </row>
    <row r="3" spans="1:15" ht="18" customHeight="1" x14ac:dyDescent="0.15">
      <c r="A3" s="446" t="s">
        <v>371</v>
      </c>
      <c r="B3" s="446"/>
      <c r="C3" s="446"/>
      <c r="D3" s="446"/>
      <c r="E3" s="446"/>
      <c r="F3" s="446"/>
      <c r="G3" s="446"/>
      <c r="H3" s="446"/>
      <c r="I3" s="446"/>
    </row>
    <row r="4" spans="1:15" ht="7.5" customHeight="1" x14ac:dyDescent="0.15">
      <c r="A4" s="447"/>
      <c r="B4" s="447"/>
      <c r="C4" s="447"/>
      <c r="D4" s="447"/>
      <c r="E4" s="447"/>
      <c r="F4" s="447"/>
      <c r="G4" s="447"/>
      <c r="H4" s="447"/>
      <c r="I4" s="447"/>
    </row>
    <row r="5" spans="1:15" ht="18" customHeight="1" x14ac:dyDescent="0.15">
      <c r="A5" s="448" t="s">
        <v>372</v>
      </c>
      <c r="B5" s="449"/>
      <c r="C5" s="449"/>
      <c r="D5" s="449"/>
      <c r="E5" s="449"/>
      <c r="F5" s="449"/>
      <c r="G5" s="449"/>
      <c r="H5" s="449"/>
      <c r="I5" s="449"/>
    </row>
    <row r="6" spans="1:15" ht="9.1999999999999993" customHeight="1" x14ac:dyDescent="0.15">
      <c r="A6" s="30"/>
      <c r="B6" s="451" t="s">
        <v>253</v>
      </c>
      <c r="C6" s="451"/>
      <c r="D6" s="197"/>
      <c r="E6" s="451" t="s">
        <v>254</v>
      </c>
      <c r="F6" s="451"/>
      <c r="G6" s="197"/>
      <c r="H6" s="451" t="s">
        <v>255</v>
      </c>
      <c r="I6" s="451"/>
    </row>
    <row r="7" spans="1:15" ht="9.1999999999999993" customHeight="1" x14ac:dyDescent="0.15">
      <c r="A7" s="31"/>
      <c r="B7" s="39" t="s">
        <v>180</v>
      </c>
      <c r="C7" s="39" t="s">
        <v>181</v>
      </c>
      <c r="D7" s="39"/>
      <c r="E7" s="39" t="s">
        <v>180</v>
      </c>
      <c r="F7" s="39" t="s">
        <v>181</v>
      </c>
      <c r="G7" s="39"/>
      <c r="H7" s="39" t="s">
        <v>180</v>
      </c>
      <c r="I7" s="39" t="s">
        <v>181</v>
      </c>
    </row>
    <row r="8" spans="1:15" ht="9.1999999999999993" customHeight="1" x14ac:dyDescent="0.15">
      <c r="A8" s="20" t="s">
        <v>182</v>
      </c>
      <c r="B8" s="194">
        <f>SUM(B9:B14)</f>
        <v>304831401</v>
      </c>
      <c r="C8" s="191">
        <f>(B8/B$16)*100</f>
        <v>97.106647730697233</v>
      </c>
      <c r="D8" s="191"/>
      <c r="E8" s="194">
        <f>SUM(E9:E14)</f>
        <v>50506461</v>
      </c>
      <c r="F8" s="191">
        <f>(E8/E$16)*100</f>
        <v>95.416761386387265</v>
      </c>
      <c r="G8" s="191"/>
      <c r="H8" s="194">
        <f>SUM(H9:H14)</f>
        <v>254324940</v>
      </c>
      <c r="I8" s="191">
        <f>(H8/H$16)*100</f>
        <v>97.449391797444136</v>
      </c>
      <c r="K8" s="28"/>
      <c r="L8" s="28"/>
      <c r="M8" s="28"/>
      <c r="N8" s="28"/>
      <c r="O8" s="28"/>
    </row>
    <row r="9" spans="1:15" ht="9.1999999999999993" customHeight="1" x14ac:dyDescent="0.15">
      <c r="A9" s="108" t="s">
        <v>167</v>
      </c>
      <c r="B9" s="195">
        <v>232062801</v>
      </c>
      <c r="C9" s="192">
        <f t="shared" ref="C9:C16" si="0">(B9/B$16)*100</f>
        <v>73.925588355334469</v>
      </c>
      <c r="D9" s="192"/>
      <c r="E9" s="195">
        <v>34787067</v>
      </c>
      <c r="F9" s="192">
        <f t="shared" ref="F9:F16" si="1">(E9/E$16)*100</f>
        <v>65.719696164640524</v>
      </c>
      <c r="G9" s="192"/>
      <c r="H9" s="195">
        <v>197275734</v>
      </c>
      <c r="I9" s="192">
        <f t="shared" ref="I9:I16" si="2">(H9/H$16)*100</f>
        <v>75.589913811419251</v>
      </c>
      <c r="K9" s="28"/>
      <c r="L9" s="28"/>
      <c r="M9" s="28"/>
      <c r="O9" s="28"/>
    </row>
    <row r="10" spans="1:15" ht="9.1999999999999993" customHeight="1" x14ac:dyDescent="0.15">
      <c r="A10" s="108" t="s">
        <v>183</v>
      </c>
      <c r="B10" s="195">
        <v>39697782</v>
      </c>
      <c r="C10" s="192">
        <f t="shared" si="0"/>
        <v>12.646067694200616</v>
      </c>
      <c r="D10" s="192"/>
      <c r="E10" s="195">
        <v>1162075</v>
      </c>
      <c r="F10" s="192">
        <f t="shared" si="1"/>
        <v>2.1953910607216369</v>
      </c>
      <c r="G10" s="192"/>
      <c r="H10" s="195">
        <v>38535707</v>
      </c>
      <c r="I10" s="192">
        <f t="shared" si="2"/>
        <v>14.765682082278328</v>
      </c>
      <c r="K10" s="28"/>
      <c r="L10" s="28"/>
      <c r="M10" s="28"/>
      <c r="O10" s="28"/>
    </row>
    <row r="11" spans="1:15" ht="9.1999999999999993" customHeight="1" x14ac:dyDescent="0.15">
      <c r="A11" s="108" t="s">
        <v>184</v>
      </c>
      <c r="B11" s="195">
        <v>2574388</v>
      </c>
      <c r="C11" s="192">
        <f t="shared" si="0"/>
        <v>0.82009329687834298</v>
      </c>
      <c r="D11" s="192"/>
      <c r="E11" s="195">
        <v>478363</v>
      </c>
      <c r="F11" s="192">
        <f t="shared" si="1"/>
        <v>0.90372295590214424</v>
      </c>
      <c r="G11" s="192"/>
      <c r="H11" s="195">
        <v>2096025</v>
      </c>
      <c r="I11" s="192">
        <f t="shared" si="2"/>
        <v>0.80313146419001558</v>
      </c>
      <c r="K11" s="28"/>
      <c r="L11" s="28"/>
      <c r="M11" s="28"/>
      <c r="O11" s="28"/>
    </row>
    <row r="12" spans="1:15" ht="9.1999999999999993" customHeight="1" x14ac:dyDescent="0.15">
      <c r="A12" s="108" t="s">
        <v>185</v>
      </c>
      <c r="B12" s="195">
        <v>15518005</v>
      </c>
      <c r="C12" s="192">
        <f t="shared" si="0"/>
        <v>4.9433931021371329</v>
      </c>
      <c r="D12" s="192"/>
      <c r="E12" s="195">
        <v>186809</v>
      </c>
      <c r="F12" s="192">
        <f t="shared" si="1"/>
        <v>0.35291939733868144</v>
      </c>
      <c r="G12" s="192"/>
      <c r="H12" s="195">
        <v>15331196</v>
      </c>
      <c r="I12" s="192">
        <f t="shared" si="2"/>
        <v>5.8744365602815378</v>
      </c>
      <c r="K12" s="28"/>
      <c r="L12" s="28"/>
      <c r="M12" s="28"/>
      <c r="O12" s="28"/>
    </row>
    <row r="13" spans="1:15" ht="9.1999999999999993" customHeight="1" x14ac:dyDescent="0.15">
      <c r="A13" s="108" t="s">
        <v>186</v>
      </c>
      <c r="B13" s="195">
        <v>521583</v>
      </c>
      <c r="C13" s="192">
        <f t="shared" si="0"/>
        <v>0.16615472184678329</v>
      </c>
      <c r="D13" s="192"/>
      <c r="E13" s="195">
        <v>43094</v>
      </c>
      <c r="F13" s="192">
        <f t="shared" si="1"/>
        <v>8.1413146630585992E-2</v>
      </c>
      <c r="G13" s="192"/>
      <c r="H13" s="195">
        <v>478489</v>
      </c>
      <c r="I13" s="192">
        <f t="shared" si="2"/>
        <v>0.18334207424473295</v>
      </c>
      <c r="K13" s="28"/>
      <c r="L13" s="28"/>
      <c r="M13" s="28"/>
      <c r="O13" s="28"/>
    </row>
    <row r="14" spans="1:15" ht="9.1999999999999993" customHeight="1" x14ac:dyDescent="0.15">
      <c r="A14" s="108" t="s">
        <v>187</v>
      </c>
      <c r="B14" s="195">
        <v>14456842</v>
      </c>
      <c r="C14" s="192">
        <f t="shared" si="0"/>
        <v>4.6053505602998834</v>
      </c>
      <c r="D14" s="192"/>
      <c r="E14" s="195">
        <v>13849053</v>
      </c>
      <c r="F14" s="192">
        <f t="shared" si="1"/>
        <v>26.163618661153681</v>
      </c>
      <c r="G14" s="192"/>
      <c r="H14" s="195">
        <v>607789</v>
      </c>
      <c r="I14" s="192">
        <f t="shared" si="2"/>
        <v>0.2328858050302765</v>
      </c>
      <c r="K14" s="28"/>
      <c r="L14" s="28"/>
      <c r="M14" s="28"/>
      <c r="O14" s="28"/>
    </row>
    <row r="15" spans="1:15" ht="9.1999999999999993" customHeight="1" thickBot="1" x14ac:dyDescent="0.2">
      <c r="A15" s="225" t="s">
        <v>188</v>
      </c>
      <c r="B15" s="194">
        <v>9082639</v>
      </c>
      <c r="C15" s="191">
        <f t="shared" si="0"/>
        <v>2.8933522693027682</v>
      </c>
      <c r="D15" s="191"/>
      <c r="E15" s="194">
        <v>2426022</v>
      </c>
      <c r="F15" s="191">
        <f t="shared" si="1"/>
        <v>4.5832386136127408</v>
      </c>
      <c r="G15" s="191"/>
      <c r="H15" s="194">
        <v>6656617</v>
      </c>
      <c r="I15" s="191">
        <f t="shared" si="2"/>
        <v>2.550608202555861</v>
      </c>
      <c r="K15" s="28"/>
      <c r="L15" s="28"/>
      <c r="M15" s="28"/>
      <c r="O15" s="28"/>
    </row>
    <row r="16" spans="1:15" ht="9.1999999999999993" customHeight="1" x14ac:dyDescent="0.15">
      <c r="A16" s="33" t="s">
        <v>0</v>
      </c>
      <c r="B16" s="196">
        <v>313914040</v>
      </c>
      <c r="C16" s="193">
        <f t="shared" si="0"/>
        <v>100</v>
      </c>
      <c r="D16" s="193"/>
      <c r="E16" s="196">
        <v>52932483</v>
      </c>
      <c r="F16" s="193">
        <f t="shared" si="1"/>
        <v>100</v>
      </c>
      <c r="G16" s="193"/>
      <c r="H16" s="196">
        <v>260981557</v>
      </c>
      <c r="I16" s="193">
        <f t="shared" si="2"/>
        <v>100</v>
      </c>
      <c r="K16" s="28"/>
    </row>
    <row r="17" spans="1:11" ht="10.5" customHeight="1" x14ac:dyDescent="0.15">
      <c r="A17" s="444" t="s">
        <v>455</v>
      </c>
      <c r="B17" s="445"/>
      <c r="C17" s="445"/>
      <c r="D17" s="445"/>
      <c r="E17" s="445"/>
      <c r="F17" s="445"/>
      <c r="G17" s="445"/>
      <c r="H17" s="445"/>
      <c r="I17" s="445"/>
      <c r="K17" s="28"/>
    </row>
    <row r="18" spans="1:11" ht="18" customHeight="1" x14ac:dyDescent="0.15">
      <c r="A18" s="450"/>
      <c r="B18" s="450"/>
      <c r="C18" s="450"/>
      <c r="D18" s="450"/>
      <c r="E18" s="450"/>
      <c r="F18" s="450"/>
      <c r="G18" s="450"/>
      <c r="H18" s="450"/>
      <c r="I18" s="450"/>
      <c r="K18" s="28"/>
    </row>
  </sheetData>
  <mergeCells count="10">
    <mergeCell ref="A18:I18"/>
    <mergeCell ref="E6:F6"/>
    <mergeCell ref="H6:I6"/>
    <mergeCell ref="B6:C6"/>
    <mergeCell ref="A2:I2"/>
    <mergeCell ref="A1:I1"/>
    <mergeCell ref="A17:I17"/>
    <mergeCell ref="A3:I3"/>
    <mergeCell ref="A4:I4"/>
    <mergeCell ref="A5:I5"/>
  </mergeCells>
  <phoneticPr fontId="3" type="noConversion"/>
  <pageMargins left="1.05" right="1.05" top="0.5" bottom="0.25" header="0" footer="0"/>
  <pageSetup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
  <sheetViews>
    <sheetView showGridLines="0" view="pageLayout" zoomScale="172" zoomScaleNormal="100" zoomScaleSheetLayoutView="100" zoomScalePageLayoutView="172" workbookViewId="0">
      <selection sqref="A1:J1"/>
    </sheetView>
  </sheetViews>
  <sheetFormatPr defaultRowHeight="8.25" x14ac:dyDescent="0.15"/>
  <cols>
    <col min="1" max="1" width="15" style="161" customWidth="1"/>
    <col min="2" max="4" width="8.42578125" style="161" customWidth="1"/>
    <col min="5" max="5" width="0.7109375" style="200" customWidth="1"/>
    <col min="6" max="8" width="8.42578125" style="161" customWidth="1"/>
    <col min="9" max="9" width="8.42578125" style="49" customWidth="1"/>
    <col min="10" max="10" width="8.42578125" style="161" customWidth="1"/>
    <col min="11" max="11" width="14.7109375" style="161" bestFit="1" customWidth="1"/>
    <col min="12" max="16384" width="9.140625" style="161"/>
  </cols>
  <sheetData>
    <row r="1" spans="1:29" ht="9.75" customHeight="1" x14ac:dyDescent="0.15">
      <c r="A1" s="459" t="s">
        <v>312</v>
      </c>
      <c r="B1" s="459"/>
      <c r="C1" s="459"/>
      <c r="D1" s="459"/>
      <c r="E1" s="459"/>
      <c r="F1" s="459"/>
      <c r="G1" s="459"/>
      <c r="H1" s="459"/>
      <c r="I1" s="459"/>
      <c r="J1" s="459"/>
    </row>
    <row r="2" spans="1:29" ht="12.75" customHeight="1" x14ac:dyDescent="0.15">
      <c r="A2" s="433" t="s">
        <v>364</v>
      </c>
      <c r="B2" s="433"/>
      <c r="C2" s="433"/>
      <c r="D2" s="433"/>
      <c r="E2" s="433"/>
      <c r="F2" s="433"/>
      <c r="G2" s="433"/>
      <c r="H2" s="433"/>
      <c r="I2" s="433"/>
      <c r="J2" s="433"/>
    </row>
    <row r="3" spans="1:29" ht="18" customHeight="1" x14ac:dyDescent="0.15">
      <c r="A3" s="446" t="s">
        <v>425</v>
      </c>
      <c r="B3" s="446"/>
      <c r="C3" s="446"/>
      <c r="D3" s="446"/>
      <c r="E3" s="446"/>
      <c r="F3" s="446"/>
      <c r="G3" s="446"/>
      <c r="H3" s="446"/>
      <c r="I3" s="446"/>
      <c r="J3" s="446"/>
    </row>
    <row r="4" spans="1:29" ht="7.5" customHeight="1" x14ac:dyDescent="0.15">
      <c r="A4" s="447"/>
      <c r="B4" s="517"/>
      <c r="C4" s="517"/>
      <c r="D4" s="517"/>
      <c r="E4" s="517"/>
      <c r="F4" s="517"/>
      <c r="G4" s="517"/>
      <c r="H4" s="517"/>
      <c r="I4" s="517"/>
      <c r="J4" s="517"/>
    </row>
    <row r="5" spans="1:29" ht="18" customHeight="1" x14ac:dyDescent="0.15">
      <c r="A5" s="468" t="s">
        <v>423</v>
      </c>
      <c r="B5" s="469"/>
      <c r="C5" s="469"/>
      <c r="D5" s="469"/>
      <c r="E5" s="469"/>
      <c r="F5" s="469"/>
      <c r="G5" s="469"/>
      <c r="H5" s="469"/>
      <c r="I5" s="469"/>
      <c r="J5" s="469"/>
    </row>
    <row r="6" spans="1:29" ht="9" customHeight="1" x14ac:dyDescent="0.15">
      <c r="A6" s="162"/>
      <c r="B6" s="490" t="s">
        <v>254</v>
      </c>
      <c r="C6" s="490"/>
      <c r="D6" s="490"/>
      <c r="E6" s="17"/>
      <c r="F6" s="490" t="s">
        <v>310</v>
      </c>
      <c r="G6" s="490"/>
      <c r="H6" s="490"/>
      <c r="I6" s="490"/>
      <c r="J6" s="518" t="s">
        <v>253</v>
      </c>
    </row>
    <row r="7" spans="1:29" ht="9" customHeight="1" x14ac:dyDescent="0.15">
      <c r="A7" s="161" t="s">
        <v>75</v>
      </c>
      <c r="B7" s="62" t="s">
        <v>0</v>
      </c>
      <c r="C7" s="218" t="s">
        <v>86</v>
      </c>
      <c r="D7" s="218" t="s">
        <v>87</v>
      </c>
      <c r="E7" s="202"/>
      <c r="F7" s="51" t="s">
        <v>63</v>
      </c>
      <c r="G7" s="218" t="s">
        <v>64</v>
      </c>
      <c r="H7" s="51" t="s">
        <v>65</v>
      </c>
      <c r="I7" s="188" t="s">
        <v>66</v>
      </c>
      <c r="J7" s="518"/>
      <c r="K7" s="163"/>
    </row>
    <row r="8" spans="1:29" ht="18.75" customHeight="1" x14ac:dyDescent="0.15">
      <c r="A8" s="167" t="s">
        <v>160</v>
      </c>
      <c r="B8" s="170">
        <f>'30.Det.Industry'!B8+'30.Det.Industry'!B9</f>
        <v>994010</v>
      </c>
      <c r="C8" s="170">
        <f>'30.Det.Industry'!C8+'30.Det.Industry'!C9</f>
        <v>266421</v>
      </c>
      <c r="D8" s="170">
        <f>'30.Det.Industry'!D8+'30.Det.Industry'!D9</f>
        <v>727589</v>
      </c>
      <c r="E8" s="170"/>
      <c r="F8" s="170">
        <f>'30.Det.Industry'!F8+'30.Det.Industry'!F9</f>
        <v>2454628</v>
      </c>
      <c r="G8" s="170">
        <f>'30.Det.Industry'!G8+'30.Det.Industry'!G9</f>
        <v>145561</v>
      </c>
      <c r="H8" s="170">
        <f>'30.Det.Industry'!H8+'30.Det.Industry'!H9</f>
        <v>54192</v>
      </c>
      <c r="I8" s="170">
        <f>'30.Det.Industry'!I8+'30.Det.Industry'!I9</f>
        <v>80664</v>
      </c>
      <c r="J8" s="170">
        <f>'30.Det.Industry'!J8+'30.Det.Industry'!J9</f>
        <v>3729055</v>
      </c>
      <c r="M8" s="164">
        <v>1911493</v>
      </c>
      <c r="N8" s="164">
        <v>1188577</v>
      </c>
      <c r="O8" s="164">
        <v>722916</v>
      </c>
      <c r="P8" s="164">
        <v>18077298</v>
      </c>
      <c r="Q8" s="164">
        <v>1825425</v>
      </c>
      <c r="R8" s="164">
        <v>1315490</v>
      </c>
      <c r="S8" s="164">
        <v>473166</v>
      </c>
      <c r="T8" s="164">
        <v>23602872</v>
      </c>
      <c r="V8" s="164">
        <v>27011080</v>
      </c>
      <c r="W8" s="164">
        <v>13209245</v>
      </c>
      <c r="X8" s="164">
        <v>13801835</v>
      </c>
      <c r="Y8" s="164">
        <v>121900119</v>
      </c>
      <c r="Z8" s="164">
        <v>21054181</v>
      </c>
      <c r="AA8" s="164">
        <v>8816710</v>
      </c>
      <c r="AB8" s="164">
        <v>4433935</v>
      </c>
      <c r="AC8" s="164">
        <v>183216025</v>
      </c>
    </row>
    <row r="9" spans="1:29" ht="8.25" customHeight="1" x14ac:dyDescent="0.15">
      <c r="A9" s="169" t="s">
        <v>43</v>
      </c>
      <c r="B9" s="171">
        <f>'30.Det.Industry'!B10</f>
        <v>135167</v>
      </c>
      <c r="C9" s="171">
        <f>'30.Det.Industry'!C10</f>
        <v>98627</v>
      </c>
      <c r="D9" s="171">
        <f>'30.Det.Industry'!D10</f>
        <v>36540</v>
      </c>
      <c r="E9" s="171"/>
      <c r="F9" s="171">
        <f>'30.Det.Industry'!F10</f>
        <v>1078342</v>
      </c>
      <c r="G9" s="171">
        <f>'30.Det.Industry'!G10</f>
        <v>141996</v>
      </c>
      <c r="H9" s="171">
        <f>'30.Det.Industry'!H10</f>
        <v>40083</v>
      </c>
      <c r="I9" s="171">
        <f>'30.Det.Industry'!I10</f>
        <v>32929</v>
      </c>
      <c r="J9" s="171">
        <f>'30.Det.Industry'!J10</f>
        <v>1428517</v>
      </c>
      <c r="M9" s="164">
        <v>531322</v>
      </c>
      <c r="N9" s="164">
        <v>348150</v>
      </c>
      <c r="O9" s="164">
        <v>183172</v>
      </c>
      <c r="P9" s="164">
        <v>5957396</v>
      </c>
      <c r="Q9" s="164">
        <v>510341</v>
      </c>
      <c r="R9" s="164">
        <v>1161244</v>
      </c>
      <c r="S9" s="164">
        <v>188557</v>
      </c>
      <c r="T9" s="164">
        <v>8348860</v>
      </c>
      <c r="V9" s="164">
        <v>27011080</v>
      </c>
      <c r="W9" s="164">
        <v>13209245</v>
      </c>
      <c r="X9" s="164">
        <v>13801835</v>
      </c>
      <c r="Y9" s="164">
        <v>121900119</v>
      </c>
      <c r="Z9" s="164">
        <v>21054181</v>
      </c>
      <c r="AA9" s="164">
        <v>8816710</v>
      </c>
      <c r="AB9" s="164">
        <v>4433935</v>
      </c>
      <c r="AC9" s="164">
        <v>183216025</v>
      </c>
    </row>
    <row r="10" spans="1:29" ht="9" customHeight="1" x14ac:dyDescent="0.15">
      <c r="A10" s="169" t="s">
        <v>44</v>
      </c>
      <c r="B10" s="171">
        <f>'30.Det.Industry'!B11</f>
        <v>2675070</v>
      </c>
      <c r="C10" s="171">
        <f>'30.Det.Industry'!C11</f>
        <v>842123</v>
      </c>
      <c r="D10" s="171">
        <f>'30.Det.Industry'!D11</f>
        <v>1832947</v>
      </c>
      <c r="E10" s="171"/>
      <c r="F10" s="171">
        <f>'30.Det.Industry'!F11</f>
        <v>8013173</v>
      </c>
      <c r="G10" s="171">
        <f>'30.Det.Industry'!G11</f>
        <v>731643</v>
      </c>
      <c r="H10" s="171">
        <f>'30.Det.Industry'!H11</f>
        <v>180718</v>
      </c>
      <c r="I10" s="171">
        <f>'30.Det.Industry'!I11</f>
        <v>275938</v>
      </c>
      <c r="J10" s="171">
        <f>'30.Det.Industry'!J11</f>
        <v>11876542</v>
      </c>
      <c r="M10" s="164">
        <v>412823</v>
      </c>
      <c r="N10" s="164">
        <v>294669</v>
      </c>
      <c r="O10" s="164">
        <v>118154</v>
      </c>
      <c r="P10" s="164">
        <v>3410892</v>
      </c>
      <c r="Q10" s="164">
        <v>621761</v>
      </c>
      <c r="R10" s="164">
        <v>152684</v>
      </c>
      <c r="S10" s="164">
        <v>113741</v>
      </c>
      <c r="T10" s="164">
        <v>4711901</v>
      </c>
      <c r="V10" s="164">
        <v>27011080</v>
      </c>
      <c r="W10" s="164">
        <v>13209245</v>
      </c>
      <c r="X10" s="164">
        <v>13801835</v>
      </c>
      <c r="Y10" s="164">
        <v>121900119</v>
      </c>
      <c r="Z10" s="164">
        <v>21054181</v>
      </c>
      <c r="AA10" s="164">
        <v>8816710</v>
      </c>
      <c r="AB10" s="164">
        <v>4433935</v>
      </c>
      <c r="AC10" s="164">
        <v>183216025</v>
      </c>
    </row>
    <row r="11" spans="1:29" ht="18.75" customHeight="1" x14ac:dyDescent="0.15">
      <c r="A11" s="169" t="s">
        <v>140</v>
      </c>
      <c r="B11" s="171">
        <f>'30.Det.Industry'!B12+'30.Det.Industry'!B13</f>
        <v>2885922</v>
      </c>
      <c r="C11" s="171">
        <f>'30.Det.Industry'!C12+'30.Det.Industry'!C13</f>
        <v>1147951</v>
      </c>
      <c r="D11" s="171">
        <f>'30.Det.Industry'!D12+'30.Det.Industry'!D13</f>
        <v>1737971</v>
      </c>
      <c r="E11" s="171"/>
      <c r="F11" s="171">
        <f>'30.Det.Industry'!F12+'30.Det.Industry'!F13</f>
        <v>12431626</v>
      </c>
      <c r="G11" s="171">
        <f>'30.Det.Industry'!G12+'30.Det.Industry'!G13</f>
        <v>1784214</v>
      </c>
      <c r="H11" s="171">
        <f>'30.Det.Industry'!H12+'30.Det.Industry'!H13</f>
        <v>1101499</v>
      </c>
      <c r="I11" s="171">
        <f>'30.Det.Industry'!I12+'30.Det.Industry'!I13</f>
        <v>339941</v>
      </c>
      <c r="J11" s="171">
        <f>'30.Det.Industry'!J12+'30.Det.Industry'!J13</f>
        <v>18543202</v>
      </c>
      <c r="M11" s="164">
        <v>1251240</v>
      </c>
      <c r="N11" s="164">
        <v>831179</v>
      </c>
      <c r="O11" s="164">
        <v>420061</v>
      </c>
      <c r="P11" s="164">
        <v>10825238</v>
      </c>
      <c r="Q11" s="164">
        <v>1245131</v>
      </c>
      <c r="R11" s="164">
        <v>633145</v>
      </c>
      <c r="S11" s="164">
        <v>323470</v>
      </c>
      <c r="T11" s="164">
        <v>14278224</v>
      </c>
      <c r="V11" s="164">
        <v>27011080</v>
      </c>
      <c r="W11" s="164">
        <v>13209245</v>
      </c>
      <c r="X11" s="164">
        <v>13801835</v>
      </c>
      <c r="Y11" s="164">
        <v>121900119</v>
      </c>
      <c r="Z11" s="164">
        <v>21054181</v>
      </c>
      <c r="AA11" s="164">
        <v>8816710</v>
      </c>
      <c r="AB11" s="164">
        <v>4433935</v>
      </c>
      <c r="AC11" s="164">
        <v>183216025</v>
      </c>
    </row>
    <row r="12" spans="1:29" ht="27.75" customHeight="1" x14ac:dyDescent="0.15">
      <c r="A12" s="169" t="s">
        <v>313</v>
      </c>
      <c r="B12" s="171">
        <f>'30.Det.Industry'!B14+'30.Det.Industry'!B15+'30.Det.Industry'!B16</f>
        <v>5179292</v>
      </c>
      <c r="C12" s="171">
        <f>'30.Det.Industry'!C14+'30.Det.Industry'!C15+'30.Det.Industry'!C16</f>
        <v>2997214</v>
      </c>
      <c r="D12" s="171">
        <f>'30.Det.Industry'!D14+'30.Det.Industry'!D15+'30.Det.Industry'!D16</f>
        <v>2182078</v>
      </c>
      <c r="E12" s="171"/>
      <c r="F12" s="171">
        <f>'30.Det.Industry'!F14+'30.Det.Industry'!F15+'30.Det.Industry'!F16</f>
        <v>22094320</v>
      </c>
      <c r="G12" s="171">
        <f>'30.Det.Industry'!G14+'30.Det.Industry'!G15+'30.Det.Industry'!G16</f>
        <v>4026849</v>
      </c>
      <c r="H12" s="171">
        <f>'30.Det.Industry'!H14+'30.Det.Industry'!H15+'30.Det.Industry'!H16</f>
        <v>1561324</v>
      </c>
      <c r="I12" s="171">
        <f>'30.Det.Industry'!I14+'30.Det.Industry'!I15+'30.Det.Industry'!I16</f>
        <v>859396</v>
      </c>
      <c r="J12" s="171">
        <f>'30.Det.Industry'!J14+'30.Det.Industry'!J15+'30.Det.Industry'!J16</f>
        <v>33721181</v>
      </c>
      <c r="M12" s="164">
        <v>1214265</v>
      </c>
      <c r="N12" s="164">
        <v>787387</v>
      </c>
      <c r="O12" s="164">
        <v>426878</v>
      </c>
      <c r="P12" s="164">
        <v>8689777</v>
      </c>
      <c r="Q12" s="164">
        <v>1909886</v>
      </c>
      <c r="R12" s="164">
        <v>914606</v>
      </c>
      <c r="S12" s="164">
        <v>304484</v>
      </c>
      <c r="T12" s="164">
        <v>13033018</v>
      </c>
      <c r="V12" s="164">
        <v>27011080</v>
      </c>
      <c r="W12" s="164">
        <v>13209245</v>
      </c>
      <c r="X12" s="164">
        <v>13801835</v>
      </c>
      <c r="Y12" s="164">
        <v>121900119</v>
      </c>
      <c r="Z12" s="164">
        <v>21054181</v>
      </c>
      <c r="AA12" s="164">
        <v>8816710</v>
      </c>
      <c r="AB12" s="164">
        <v>4433935</v>
      </c>
      <c r="AC12" s="164">
        <v>183216025</v>
      </c>
    </row>
    <row r="13" spans="1:29" ht="18.75" customHeight="1" x14ac:dyDescent="0.15">
      <c r="A13" s="169" t="s">
        <v>112</v>
      </c>
      <c r="B13" s="171">
        <f>'30.Det.Industry'!B17</f>
        <v>402370</v>
      </c>
      <c r="C13" s="171">
        <f>'30.Det.Industry'!C17</f>
        <v>271966</v>
      </c>
      <c r="D13" s="171">
        <f>'30.Det.Industry'!D17</f>
        <v>130404</v>
      </c>
      <c r="E13" s="171"/>
      <c r="F13" s="171">
        <f>'30.Det.Industry'!F17</f>
        <v>2597422</v>
      </c>
      <c r="G13" s="171">
        <f>'30.Det.Industry'!G17</f>
        <v>405620</v>
      </c>
      <c r="H13" s="171">
        <f>'30.Det.Industry'!H17</f>
        <v>216670</v>
      </c>
      <c r="I13" s="171">
        <f>'30.Det.Industry'!I17</f>
        <v>90731</v>
      </c>
      <c r="J13" s="171">
        <f>'30.Det.Industry'!J17</f>
        <v>3712813</v>
      </c>
      <c r="M13" s="164">
        <v>2427548</v>
      </c>
      <c r="N13" s="164">
        <v>961677</v>
      </c>
      <c r="O13" s="164">
        <v>1465871</v>
      </c>
      <c r="P13" s="164">
        <v>6509953</v>
      </c>
      <c r="Q13" s="164">
        <v>1369266</v>
      </c>
      <c r="R13" s="164">
        <v>582245</v>
      </c>
      <c r="S13" s="164">
        <v>346672</v>
      </c>
      <c r="T13" s="164">
        <v>11235684</v>
      </c>
      <c r="V13" s="164">
        <v>27011080</v>
      </c>
      <c r="W13" s="164">
        <v>13209245</v>
      </c>
      <c r="X13" s="164">
        <v>13801835</v>
      </c>
      <c r="Y13" s="164">
        <v>121900119</v>
      </c>
      <c r="Z13" s="164">
        <v>21054181</v>
      </c>
      <c r="AA13" s="164">
        <v>8816710</v>
      </c>
      <c r="AB13" s="164">
        <v>4433935</v>
      </c>
      <c r="AC13" s="164">
        <v>183216025</v>
      </c>
    </row>
    <row r="14" spans="1:29" ht="27.75" customHeight="1" x14ac:dyDescent="0.15">
      <c r="A14" s="169" t="s">
        <v>113</v>
      </c>
      <c r="B14" s="171">
        <f>'30.Det.Industry'!B18</f>
        <v>1248248</v>
      </c>
      <c r="C14" s="171">
        <f>'30.Det.Industry'!C18</f>
        <v>805021</v>
      </c>
      <c r="D14" s="171">
        <f>'30.Det.Industry'!D18</f>
        <v>443227</v>
      </c>
      <c r="E14" s="171"/>
      <c r="F14" s="171">
        <f>'30.Det.Industry'!F18</f>
        <v>8061436</v>
      </c>
      <c r="G14" s="171">
        <f>'30.Det.Industry'!G18</f>
        <v>1078229</v>
      </c>
      <c r="H14" s="171">
        <f>'30.Det.Industry'!H18</f>
        <v>636861</v>
      </c>
      <c r="I14" s="171">
        <f>'30.Det.Industry'!I18</f>
        <v>233566</v>
      </c>
      <c r="J14" s="171">
        <f>'30.Det.Industry'!J18</f>
        <v>11258340</v>
      </c>
      <c r="M14" s="164">
        <v>2476652</v>
      </c>
      <c r="N14" s="164">
        <v>598113</v>
      </c>
      <c r="O14" s="164">
        <v>1878539</v>
      </c>
      <c r="P14" s="164">
        <v>3748751</v>
      </c>
      <c r="Q14" s="164">
        <v>1198299</v>
      </c>
      <c r="R14" s="164">
        <v>196401</v>
      </c>
      <c r="S14" s="164">
        <v>205002</v>
      </c>
      <c r="T14" s="164">
        <v>7825105</v>
      </c>
      <c r="V14" s="164">
        <v>27011080</v>
      </c>
      <c r="W14" s="164">
        <v>13209245</v>
      </c>
      <c r="X14" s="164">
        <v>13801835</v>
      </c>
      <c r="Y14" s="164">
        <v>121900119</v>
      </c>
      <c r="Z14" s="164">
        <v>21054181</v>
      </c>
      <c r="AA14" s="164">
        <v>8816710</v>
      </c>
      <c r="AB14" s="164">
        <v>4433935</v>
      </c>
      <c r="AC14" s="164">
        <v>183216025</v>
      </c>
    </row>
    <row r="15" spans="1:29" ht="9" customHeight="1" x14ac:dyDescent="0.15">
      <c r="A15" s="169" t="s">
        <v>141</v>
      </c>
      <c r="B15" s="171">
        <f>'30.Det.Industry'!B19</f>
        <v>3041002</v>
      </c>
      <c r="C15" s="171">
        <f>'30.Det.Industry'!C19</f>
        <v>1387945</v>
      </c>
      <c r="D15" s="171">
        <f>'30.Det.Industry'!D19</f>
        <v>1653057</v>
      </c>
      <c r="E15" s="171"/>
      <c r="F15" s="171">
        <f>'30.Det.Industry'!F19</f>
        <v>13140783</v>
      </c>
      <c r="G15" s="171">
        <f>'30.Det.Industry'!G19</f>
        <v>2108397</v>
      </c>
      <c r="H15" s="171">
        <f>'30.Det.Industry'!H19</f>
        <v>1259319</v>
      </c>
      <c r="I15" s="171">
        <f>'30.Det.Industry'!I19</f>
        <v>468442</v>
      </c>
      <c r="J15" s="171">
        <f>'30.Det.Industry'!J19</f>
        <v>20017943</v>
      </c>
      <c r="M15" s="164">
        <v>1472608</v>
      </c>
      <c r="N15" s="164">
        <v>897135</v>
      </c>
      <c r="O15" s="164">
        <v>575473</v>
      </c>
      <c r="P15" s="164">
        <v>6782375</v>
      </c>
      <c r="Q15" s="164">
        <v>1728801</v>
      </c>
      <c r="R15" s="164">
        <v>550669</v>
      </c>
      <c r="S15" s="164">
        <v>322631</v>
      </c>
      <c r="T15" s="164">
        <v>10857084</v>
      </c>
      <c r="V15" s="164">
        <v>27011080</v>
      </c>
      <c r="W15" s="164">
        <v>13209245</v>
      </c>
      <c r="X15" s="164">
        <v>13801835</v>
      </c>
      <c r="Y15" s="164">
        <v>121900119</v>
      </c>
      <c r="Z15" s="164">
        <v>21054181</v>
      </c>
      <c r="AA15" s="164">
        <v>8816710</v>
      </c>
      <c r="AB15" s="164">
        <v>4433935</v>
      </c>
      <c r="AC15" s="164">
        <v>183216025</v>
      </c>
    </row>
    <row r="16" spans="1:29" ht="18.75" customHeight="1" x14ac:dyDescent="0.15">
      <c r="A16" s="169" t="s">
        <v>115</v>
      </c>
      <c r="B16" s="171">
        <f>'30.Det.Industry'!B20</f>
        <v>4560526</v>
      </c>
      <c r="C16" s="171">
        <f>'30.Det.Industry'!C20</f>
        <v>2956940</v>
      </c>
      <c r="D16" s="171">
        <f>'30.Det.Industry'!D20</f>
        <v>1603586</v>
      </c>
      <c r="E16" s="171"/>
      <c r="F16" s="171">
        <f>'30.Det.Industry'!F20</f>
        <v>27243984</v>
      </c>
      <c r="G16" s="171">
        <f>'30.Det.Industry'!G20</f>
        <v>5629197</v>
      </c>
      <c r="H16" s="171">
        <f>'30.Det.Industry'!H20</f>
        <v>2154808</v>
      </c>
      <c r="I16" s="171">
        <f>'30.Det.Industry'!I20</f>
        <v>1013441</v>
      </c>
      <c r="J16" s="171">
        <f>'30.Det.Industry'!J20</f>
        <v>40601956</v>
      </c>
      <c r="M16" s="164">
        <v>2716203</v>
      </c>
      <c r="N16" s="164">
        <v>1691777</v>
      </c>
      <c r="O16" s="164">
        <v>1024426</v>
      </c>
      <c r="P16" s="164">
        <v>14268587</v>
      </c>
      <c r="Q16" s="164">
        <v>2105383</v>
      </c>
      <c r="R16" s="164">
        <v>980927</v>
      </c>
      <c r="S16" s="164">
        <v>507045</v>
      </c>
      <c r="T16" s="164">
        <v>20578145</v>
      </c>
      <c r="V16" s="164">
        <v>27011080</v>
      </c>
      <c r="W16" s="164">
        <v>13209245</v>
      </c>
      <c r="X16" s="164">
        <v>13801835</v>
      </c>
      <c r="Y16" s="164">
        <v>121900119</v>
      </c>
      <c r="Z16" s="164">
        <v>21054181</v>
      </c>
      <c r="AA16" s="164">
        <v>8816710</v>
      </c>
      <c r="AB16" s="164">
        <v>4433935</v>
      </c>
      <c r="AC16" s="164">
        <v>183216025</v>
      </c>
    </row>
    <row r="17" spans="1:29" ht="27.75" customHeight="1" x14ac:dyDescent="0.15">
      <c r="A17" s="169" t="s">
        <v>158</v>
      </c>
      <c r="B17" s="171">
        <f>'30.Det.Industry'!B21</f>
        <v>3793249</v>
      </c>
      <c r="C17" s="171">
        <f>'30.Det.Industry'!C21</f>
        <v>1823515</v>
      </c>
      <c r="D17" s="171">
        <f>'30.Det.Industry'!D21</f>
        <v>1969734</v>
      </c>
      <c r="E17" s="171"/>
      <c r="F17" s="171">
        <f>'30.Det.Industry'!F21</f>
        <v>11364965</v>
      </c>
      <c r="G17" s="171">
        <f>'30.Det.Industry'!G21</f>
        <v>2253508</v>
      </c>
      <c r="H17" s="171">
        <f>'30.Det.Industry'!H21</f>
        <v>1050469</v>
      </c>
      <c r="I17" s="171">
        <f>'30.Det.Industry'!I21</f>
        <v>671136</v>
      </c>
      <c r="J17" s="171">
        <f>'30.Det.Industry'!J21</f>
        <v>19133327</v>
      </c>
      <c r="M17" s="164">
        <v>3352442</v>
      </c>
      <c r="N17" s="164">
        <v>2297648</v>
      </c>
      <c r="O17" s="164">
        <v>1054794</v>
      </c>
      <c r="P17" s="164">
        <v>17209932</v>
      </c>
      <c r="Q17" s="164">
        <v>3246893</v>
      </c>
      <c r="R17" s="164">
        <v>1019532</v>
      </c>
      <c r="S17" s="164">
        <v>620962</v>
      </c>
      <c r="T17" s="164">
        <v>25449761</v>
      </c>
      <c r="V17" s="164">
        <v>27011080</v>
      </c>
      <c r="W17" s="164">
        <v>13209245</v>
      </c>
      <c r="X17" s="164">
        <v>13801835</v>
      </c>
      <c r="Y17" s="164">
        <v>121900119</v>
      </c>
      <c r="Z17" s="164">
        <v>21054181</v>
      </c>
      <c r="AA17" s="164">
        <v>8816710</v>
      </c>
      <c r="AB17" s="164">
        <v>4433935</v>
      </c>
      <c r="AC17" s="164">
        <v>183216025</v>
      </c>
    </row>
    <row r="18" spans="1:29" ht="18.75" customHeight="1" x14ac:dyDescent="0.15">
      <c r="A18" s="169" t="s">
        <v>117</v>
      </c>
      <c r="B18" s="171">
        <f>'30.Det.Industry'!B22</f>
        <v>1648643</v>
      </c>
      <c r="C18" s="171">
        <f>'30.Det.Industry'!C22</f>
        <v>627095</v>
      </c>
      <c r="D18" s="171">
        <f>'30.Det.Industry'!D22</f>
        <v>1021548</v>
      </c>
      <c r="E18" s="171"/>
      <c r="F18" s="171">
        <f>'30.Det.Industry'!F22</f>
        <v>5801309</v>
      </c>
      <c r="G18" s="171">
        <f>'30.Det.Industry'!G22</f>
        <v>898205</v>
      </c>
      <c r="H18" s="171">
        <f>'30.Det.Industry'!H22</f>
        <v>539402</v>
      </c>
      <c r="I18" s="171">
        <f>'30.Det.Industry'!I22</f>
        <v>200835</v>
      </c>
      <c r="J18" s="171">
        <f>'30.Det.Industry'!J22</f>
        <v>9088394</v>
      </c>
      <c r="M18" s="164">
        <v>719773</v>
      </c>
      <c r="N18" s="164">
        <v>108263</v>
      </c>
      <c r="O18" s="164">
        <v>611510</v>
      </c>
      <c r="P18" s="164">
        <v>680330</v>
      </c>
      <c r="Q18" s="164">
        <v>76098</v>
      </c>
      <c r="R18" s="164">
        <v>21952</v>
      </c>
      <c r="S18" s="164">
        <v>31735</v>
      </c>
      <c r="T18" s="164">
        <v>1529888</v>
      </c>
      <c r="V18" s="164">
        <v>27011080</v>
      </c>
      <c r="W18" s="164">
        <v>13209245</v>
      </c>
      <c r="X18" s="164">
        <v>13801835</v>
      </c>
      <c r="Y18" s="164">
        <v>121900119</v>
      </c>
      <c r="Z18" s="164">
        <v>21054181</v>
      </c>
      <c r="AA18" s="164">
        <v>8816710</v>
      </c>
      <c r="AB18" s="164">
        <v>4433935</v>
      </c>
      <c r="AC18" s="164">
        <v>183216025</v>
      </c>
    </row>
    <row r="19" spans="1:29" ht="9" customHeight="1" x14ac:dyDescent="0.15">
      <c r="A19" s="169" t="s">
        <v>118</v>
      </c>
      <c r="B19" s="171">
        <f>'30.Det.Industry'!B23</f>
        <v>862949</v>
      </c>
      <c r="C19" s="171">
        <f>'30.Det.Industry'!C23</f>
        <v>676949</v>
      </c>
      <c r="D19" s="171">
        <f>'30.Det.Industry'!D23</f>
        <v>186000</v>
      </c>
      <c r="E19" s="171"/>
      <c r="F19" s="171">
        <f>'30.Det.Industry'!F23</f>
        <v>5719085</v>
      </c>
      <c r="G19" s="171">
        <f>'30.Det.Industry'!G23</f>
        <v>1365078</v>
      </c>
      <c r="H19" s="171">
        <f>'30.Det.Industry'!H23</f>
        <v>298251</v>
      </c>
      <c r="I19" s="171">
        <f>'30.Det.Industry'!I23</f>
        <v>278952</v>
      </c>
      <c r="J19" s="171">
        <f>'30.Det.Industry'!J23</f>
        <v>8524315</v>
      </c>
      <c r="M19" s="164">
        <v>2598507</v>
      </c>
      <c r="N19" s="164">
        <v>750099</v>
      </c>
      <c r="O19" s="164">
        <v>1848408</v>
      </c>
      <c r="P19" s="164">
        <v>6574760</v>
      </c>
      <c r="Q19" s="164">
        <v>734708</v>
      </c>
      <c r="R19" s="164">
        <v>125077</v>
      </c>
      <c r="S19" s="164">
        <v>245070</v>
      </c>
      <c r="T19" s="164">
        <v>10278122</v>
      </c>
      <c r="V19" s="164">
        <v>27011080</v>
      </c>
      <c r="W19" s="164">
        <v>13209245</v>
      </c>
      <c r="X19" s="164">
        <v>13801835</v>
      </c>
      <c r="Y19" s="164">
        <v>121900119</v>
      </c>
      <c r="Z19" s="164">
        <v>21054181</v>
      </c>
      <c r="AA19" s="164">
        <v>8816710</v>
      </c>
      <c r="AB19" s="164">
        <v>4433935</v>
      </c>
      <c r="AC19" s="164">
        <v>183216025</v>
      </c>
    </row>
    <row r="20" spans="1:29" ht="9" customHeight="1" x14ac:dyDescent="0.15">
      <c r="A20" s="169" t="s">
        <v>159</v>
      </c>
      <c r="B20" s="171">
        <f>'30.Det.Industry'!B24</f>
        <v>160622</v>
      </c>
      <c r="C20" s="171">
        <f>'30.Det.Industry'!C24</f>
        <v>140405</v>
      </c>
      <c r="D20" s="171">
        <f>'30.Det.Industry'!D24</f>
        <v>20217</v>
      </c>
      <c r="E20" s="171"/>
      <c r="F20" s="171">
        <f>'30.Det.Industry'!F24</f>
        <v>763381</v>
      </c>
      <c r="G20" s="171">
        <f>'30.Det.Industry'!G24</f>
        <v>147423</v>
      </c>
      <c r="H20" s="171">
        <f>'30.Det.Industry'!H24</f>
        <v>35583</v>
      </c>
      <c r="I20" s="171">
        <f>'30.Det.Industry'!I24</f>
        <v>53269</v>
      </c>
      <c r="J20" s="171">
        <f>'30.Det.Industry'!J24</f>
        <v>1160278</v>
      </c>
      <c r="M20" s="164">
        <v>3125002</v>
      </c>
      <c r="N20" s="164">
        <v>1134022</v>
      </c>
      <c r="O20" s="164">
        <v>1990980</v>
      </c>
      <c r="P20" s="164">
        <v>10863636</v>
      </c>
      <c r="Q20" s="164">
        <v>1854222</v>
      </c>
      <c r="R20" s="164">
        <v>726505</v>
      </c>
      <c r="S20" s="164">
        <v>348231</v>
      </c>
      <c r="T20" s="164">
        <v>16917596</v>
      </c>
      <c r="V20" s="164">
        <v>27011080</v>
      </c>
      <c r="W20" s="164">
        <v>13209245</v>
      </c>
      <c r="X20" s="164">
        <v>13801835</v>
      </c>
      <c r="Y20" s="164">
        <v>121900119</v>
      </c>
      <c r="Z20" s="164">
        <v>21054181</v>
      </c>
      <c r="AA20" s="164">
        <v>8816710</v>
      </c>
      <c r="AB20" s="164">
        <v>4433935</v>
      </c>
      <c r="AC20" s="164">
        <v>183216025</v>
      </c>
    </row>
    <row r="21" spans="1:29" ht="18.75" customHeight="1" thickBot="1" x14ac:dyDescent="0.2">
      <c r="A21" s="182" t="s">
        <v>72</v>
      </c>
      <c r="B21" s="184">
        <f>'30.Det.Industry'!B25</f>
        <v>653035</v>
      </c>
      <c r="C21" s="184">
        <f>'30.Det.Industry'!C25</f>
        <v>403981</v>
      </c>
      <c r="D21" s="184">
        <f>'30.Det.Industry'!D25</f>
        <v>249054</v>
      </c>
      <c r="E21" s="184"/>
      <c r="F21" s="184">
        <f>'30.Det.Industry'!F25</f>
        <v>1127420</v>
      </c>
      <c r="G21" s="184">
        <f>'30.Det.Industry'!G25</f>
        <v>718142</v>
      </c>
      <c r="H21" s="184">
        <f>'30.Det.Industry'!H25</f>
        <v>139222</v>
      </c>
      <c r="I21" s="184">
        <f>'30.Det.Industry'!I25</f>
        <v>115796</v>
      </c>
      <c r="J21" s="184">
        <f>'30.Det.Industry'!J25</f>
        <v>2753615</v>
      </c>
      <c r="M21" s="164">
        <v>2160682</v>
      </c>
      <c r="N21" s="164">
        <v>919459</v>
      </c>
      <c r="O21" s="164">
        <v>1241223</v>
      </c>
      <c r="P21" s="164">
        <v>6851118</v>
      </c>
      <c r="Q21" s="164">
        <v>1928765</v>
      </c>
      <c r="R21" s="164">
        <v>285246</v>
      </c>
      <c r="S21" s="164">
        <v>282155</v>
      </c>
      <c r="T21" s="164">
        <v>11507966</v>
      </c>
      <c r="V21" s="164">
        <v>27011080</v>
      </c>
      <c r="W21" s="164">
        <v>13209245</v>
      </c>
      <c r="X21" s="164">
        <v>13801835</v>
      </c>
      <c r="Y21" s="164">
        <v>121900119</v>
      </c>
      <c r="Z21" s="164">
        <v>21054181</v>
      </c>
      <c r="AA21" s="164">
        <v>8816710</v>
      </c>
      <c r="AB21" s="164">
        <v>4433935</v>
      </c>
      <c r="AC21" s="164">
        <v>183216025</v>
      </c>
    </row>
    <row r="22" spans="1:29" ht="9.1999999999999993" customHeight="1" x14ac:dyDescent="0.15">
      <c r="A22" s="185" t="s">
        <v>0</v>
      </c>
      <c r="B22" s="187">
        <f>SUM(B8:B21)</f>
        <v>28240105</v>
      </c>
      <c r="C22" s="187">
        <f t="shared" ref="C22:J22" si="0">SUM(C8:C21)</f>
        <v>14446153</v>
      </c>
      <c r="D22" s="187">
        <f t="shared" si="0"/>
        <v>13793952</v>
      </c>
      <c r="E22" s="187">
        <f t="shared" si="0"/>
        <v>0</v>
      </c>
      <c r="F22" s="187">
        <f t="shared" si="0"/>
        <v>121891874</v>
      </c>
      <c r="G22" s="187">
        <f t="shared" si="0"/>
        <v>21434062</v>
      </c>
      <c r="H22" s="187">
        <f t="shared" si="0"/>
        <v>9268401</v>
      </c>
      <c r="I22" s="187">
        <f t="shared" si="0"/>
        <v>4715036</v>
      </c>
      <c r="J22" s="396">
        <f t="shared" si="0"/>
        <v>185549478</v>
      </c>
      <c r="M22" s="164"/>
      <c r="N22" s="164"/>
      <c r="O22" s="164"/>
      <c r="P22" s="164"/>
      <c r="Q22" s="164"/>
      <c r="R22" s="164"/>
      <c r="S22" s="164"/>
      <c r="T22" s="164"/>
      <c r="V22" s="164"/>
      <c r="W22" s="164"/>
      <c r="X22" s="164"/>
      <c r="Y22" s="164"/>
      <c r="Z22" s="164"/>
      <c r="AA22" s="164"/>
      <c r="AB22" s="164"/>
      <c r="AC22" s="164"/>
    </row>
    <row r="23" spans="1:29" ht="9.1999999999999993" customHeight="1" x14ac:dyDescent="0.15">
      <c r="A23" s="515"/>
      <c r="B23" s="515"/>
      <c r="C23" s="515"/>
      <c r="D23" s="515"/>
      <c r="E23" s="515"/>
      <c r="F23" s="515"/>
      <c r="G23" s="515"/>
      <c r="H23" s="515"/>
      <c r="I23" s="515"/>
      <c r="J23" s="515"/>
      <c r="K23" s="55"/>
    </row>
    <row r="24" spans="1:29" ht="9.1999999999999993" customHeight="1" x14ac:dyDescent="0.15">
      <c r="A24" s="516" t="s">
        <v>332</v>
      </c>
      <c r="B24" s="516"/>
      <c r="C24" s="516"/>
      <c r="D24" s="516"/>
      <c r="E24" s="516"/>
      <c r="F24" s="516"/>
      <c r="G24" s="516"/>
      <c r="H24" s="516"/>
      <c r="I24" s="516"/>
      <c r="J24" s="516"/>
    </row>
    <row r="25" spans="1:29" ht="18.75" customHeight="1" x14ac:dyDescent="0.15">
      <c r="A25" s="167" t="s">
        <v>160</v>
      </c>
      <c r="B25" s="375">
        <f>(B8/B$22)*100</f>
        <v>3.5198523518237628</v>
      </c>
      <c r="C25" s="375">
        <f t="shared" ref="C25:J25" si="1">(C8/C$22)*100</f>
        <v>1.8442349323034304</v>
      </c>
      <c r="D25" s="375">
        <f t="shared" si="1"/>
        <v>5.2746957507174157</v>
      </c>
      <c r="E25" s="375"/>
      <c r="F25" s="375">
        <f t="shared" si="1"/>
        <v>2.0137749297381382</v>
      </c>
      <c r="G25" s="375">
        <f t="shared" si="1"/>
        <v>0.67911066040585299</v>
      </c>
      <c r="H25" s="375">
        <f t="shared" si="1"/>
        <v>0.58469632464111121</v>
      </c>
      <c r="I25" s="375">
        <f t="shared" si="1"/>
        <v>1.7107822718638841</v>
      </c>
      <c r="J25" s="375">
        <f t="shared" si="1"/>
        <v>2.0097361847603796</v>
      </c>
      <c r="K25" s="166"/>
      <c r="M25" s="56">
        <f t="shared" ref="M25:M38" si="2">M8/V8*100</f>
        <v>7.0766996358531387</v>
      </c>
      <c r="N25" s="56">
        <f t="shared" ref="N25:N38" si="3">N8/W8*100</f>
        <v>8.9980691553529368</v>
      </c>
      <c r="O25" s="56">
        <f t="shared" ref="O25:O38" si="4">O8/X8*100</f>
        <v>5.2378252601918511</v>
      </c>
      <c r="P25" s="56">
        <f t="shared" ref="P25:P38" si="5">P8/Y8*100</f>
        <v>14.829598320572599</v>
      </c>
      <c r="Q25" s="56">
        <f t="shared" ref="Q25:Q38" si="6">Q8/Z8*100</f>
        <v>8.6701306500594821</v>
      </c>
      <c r="R25" s="56">
        <f t="shared" ref="R25:R38" si="7">R8/AA8*100</f>
        <v>14.920418160515659</v>
      </c>
      <c r="S25" s="56">
        <f t="shared" ref="S25:S38" si="8">S8/AB8*100</f>
        <v>10.671469022437179</v>
      </c>
      <c r="T25" s="56">
        <f t="shared" ref="T25:T38" si="9">T8/AC8*100</f>
        <v>12.882536885078693</v>
      </c>
      <c r="U25" s="56"/>
    </row>
    <row r="26" spans="1:29" ht="9" customHeight="1" x14ac:dyDescent="0.15">
      <c r="A26" s="169" t="s">
        <v>43</v>
      </c>
      <c r="B26" s="375">
        <f t="shared" ref="B26:J26" si="10">(B9/B$22)*100</f>
        <v>0.47863490592545599</v>
      </c>
      <c r="C26" s="375">
        <f t="shared" si="10"/>
        <v>0.68272155223608666</v>
      </c>
      <c r="D26" s="375">
        <f t="shared" si="10"/>
        <v>0.26489870343176486</v>
      </c>
      <c r="E26" s="375"/>
      <c r="F26" s="375">
        <f t="shared" si="10"/>
        <v>0.88467095025546982</v>
      </c>
      <c r="G26" s="375">
        <f t="shared" si="10"/>
        <v>0.66247825540487848</v>
      </c>
      <c r="H26" s="375">
        <f t="shared" si="10"/>
        <v>0.43246941948238971</v>
      </c>
      <c r="I26" s="375">
        <f t="shared" si="10"/>
        <v>0.69838279071464138</v>
      </c>
      <c r="J26" s="375">
        <f t="shared" si="10"/>
        <v>0.7698846773365754</v>
      </c>
      <c r="K26" s="166"/>
      <c r="M26" s="56">
        <f t="shared" si="2"/>
        <v>1.967052039385319</v>
      </c>
      <c r="N26" s="56">
        <f t="shared" si="3"/>
        <v>2.6356540438155247</v>
      </c>
      <c r="O26" s="56">
        <f t="shared" si="4"/>
        <v>1.3271568599392762</v>
      </c>
      <c r="P26" s="56">
        <f t="shared" si="5"/>
        <v>4.8871125384217224</v>
      </c>
      <c r="Q26" s="56">
        <f t="shared" si="6"/>
        <v>2.4239413539762009</v>
      </c>
      <c r="R26" s="56">
        <f t="shared" si="7"/>
        <v>13.170944717473979</v>
      </c>
      <c r="S26" s="56">
        <f t="shared" si="8"/>
        <v>4.2525882765534453</v>
      </c>
      <c r="T26" s="56">
        <f t="shared" si="9"/>
        <v>4.5568393921874462</v>
      </c>
    </row>
    <row r="27" spans="1:29" ht="9" customHeight="1" x14ac:dyDescent="0.15">
      <c r="A27" s="169" t="s">
        <v>44</v>
      </c>
      <c r="B27" s="375">
        <f t="shared" ref="B27:J27" si="11">(B10/B$22)*100</f>
        <v>9.4725922584211357</v>
      </c>
      <c r="C27" s="375">
        <f t="shared" si="11"/>
        <v>5.8293927802093748</v>
      </c>
      <c r="D27" s="375">
        <f t="shared" si="11"/>
        <v>13.288048269270474</v>
      </c>
      <c r="E27" s="375"/>
      <c r="F27" s="375">
        <f t="shared" si="11"/>
        <v>6.5740009871371736</v>
      </c>
      <c r="G27" s="375">
        <f t="shared" si="11"/>
        <v>3.4134593806810858</v>
      </c>
      <c r="H27" s="375">
        <f t="shared" si="11"/>
        <v>1.9498293179157873</v>
      </c>
      <c r="I27" s="375">
        <f t="shared" si="11"/>
        <v>5.8522989007931221</v>
      </c>
      <c r="J27" s="375">
        <f t="shared" si="11"/>
        <v>6.4007412621230868</v>
      </c>
      <c r="K27" s="166"/>
      <c r="M27" s="56">
        <f t="shared" si="2"/>
        <v>1.5283468857964955</v>
      </c>
      <c r="N27" s="56">
        <f t="shared" si="3"/>
        <v>2.2307785191356508</v>
      </c>
      <c r="O27" s="56">
        <f t="shared" si="4"/>
        <v>0.85607457269268905</v>
      </c>
      <c r="P27" s="56">
        <f t="shared" si="5"/>
        <v>2.7981039132537679</v>
      </c>
      <c r="Q27" s="56">
        <f t="shared" si="6"/>
        <v>2.9531474057338065</v>
      </c>
      <c r="R27" s="56">
        <f t="shared" si="7"/>
        <v>1.7317570839916478</v>
      </c>
      <c r="S27" s="56">
        <f t="shared" si="8"/>
        <v>2.5652383266782217</v>
      </c>
      <c r="T27" s="56">
        <f t="shared" si="9"/>
        <v>2.5717734024630214</v>
      </c>
    </row>
    <row r="28" spans="1:29" ht="18.75" customHeight="1" x14ac:dyDescent="0.15">
      <c r="A28" s="169" t="s">
        <v>140</v>
      </c>
      <c r="B28" s="375">
        <f t="shared" ref="B28:J28" si="12">(B11/B$22)*100</f>
        <v>10.219232541805351</v>
      </c>
      <c r="C28" s="375">
        <f t="shared" si="12"/>
        <v>7.9464131385013017</v>
      </c>
      <c r="D28" s="375">
        <f t="shared" si="12"/>
        <v>12.599514627860096</v>
      </c>
      <c r="E28" s="375"/>
      <c r="F28" s="375">
        <f t="shared" si="12"/>
        <v>10.198896441611851</v>
      </c>
      <c r="G28" s="375">
        <f t="shared" si="12"/>
        <v>8.3241991182072717</v>
      </c>
      <c r="H28" s="375">
        <f t="shared" si="12"/>
        <v>11.884455581928318</v>
      </c>
      <c r="I28" s="375">
        <f t="shared" si="12"/>
        <v>7.2097222587483953</v>
      </c>
      <c r="J28" s="375">
        <f t="shared" si="12"/>
        <v>9.9936697208062206</v>
      </c>
      <c r="K28" s="166"/>
      <c r="M28" s="56">
        <f t="shared" si="2"/>
        <v>4.6323212548332018</v>
      </c>
      <c r="N28" s="56">
        <f t="shared" si="3"/>
        <v>6.2924035400963492</v>
      </c>
      <c r="O28" s="56">
        <f t="shared" si="4"/>
        <v>3.0435155904993794</v>
      </c>
      <c r="P28" s="56">
        <f t="shared" si="5"/>
        <v>8.8804162693229198</v>
      </c>
      <c r="Q28" s="56">
        <f t="shared" si="6"/>
        <v>5.9139369990217139</v>
      </c>
      <c r="R28" s="56">
        <f t="shared" si="7"/>
        <v>7.1811934383687337</v>
      </c>
      <c r="S28" s="56">
        <f t="shared" si="8"/>
        <v>7.295325709555958</v>
      </c>
      <c r="T28" s="56">
        <f t="shared" si="9"/>
        <v>7.7931087086951036</v>
      </c>
    </row>
    <row r="29" spans="1:29" ht="27.75" customHeight="1" x14ac:dyDescent="0.15">
      <c r="A29" s="169" t="s">
        <v>313</v>
      </c>
      <c r="B29" s="375">
        <f t="shared" ref="B29:J29" si="13">(B12/B$22)*100</f>
        <v>18.34020093055603</v>
      </c>
      <c r="C29" s="375">
        <f t="shared" si="13"/>
        <v>20.747488968170281</v>
      </c>
      <c r="D29" s="375">
        <f t="shared" si="13"/>
        <v>15.819092309441125</v>
      </c>
      <c r="E29" s="375"/>
      <c r="F29" s="375">
        <f t="shared" si="13"/>
        <v>18.126163192798234</v>
      </c>
      <c r="G29" s="375">
        <f t="shared" si="13"/>
        <v>18.787148231632436</v>
      </c>
      <c r="H29" s="375">
        <f t="shared" si="13"/>
        <v>16.84566733787198</v>
      </c>
      <c r="I29" s="375">
        <f t="shared" si="13"/>
        <v>18.226711312490508</v>
      </c>
      <c r="J29" s="375">
        <f t="shared" si="13"/>
        <v>18.173686804982552</v>
      </c>
      <c r="K29" s="166"/>
      <c r="M29" s="56">
        <f t="shared" si="2"/>
        <v>4.4954329852786339</v>
      </c>
      <c r="N29" s="56">
        <f t="shared" si="3"/>
        <v>5.9608781576842578</v>
      </c>
      <c r="O29" s="56">
        <f t="shared" si="4"/>
        <v>3.0929075735219267</v>
      </c>
      <c r="P29" s="56">
        <f t="shared" si="5"/>
        <v>7.1286041976710459</v>
      </c>
      <c r="Q29" s="56">
        <f t="shared" si="6"/>
        <v>9.0712908756697779</v>
      </c>
      <c r="R29" s="56">
        <f t="shared" si="7"/>
        <v>10.373552039252736</v>
      </c>
      <c r="S29" s="56">
        <f t="shared" si="8"/>
        <v>6.8671281829796786</v>
      </c>
      <c r="T29" s="56">
        <f t="shared" si="9"/>
        <v>7.1134705602307449</v>
      </c>
    </row>
    <row r="30" spans="1:29" ht="18.75" customHeight="1" x14ac:dyDescent="0.15">
      <c r="A30" s="169" t="s">
        <v>112</v>
      </c>
      <c r="B30" s="375">
        <f t="shared" ref="B30:J30" si="14">(B13/B$22)*100</f>
        <v>1.4248176485179498</v>
      </c>
      <c r="C30" s="375">
        <f t="shared" si="14"/>
        <v>1.882618853614523</v>
      </c>
      <c r="D30" s="375">
        <f t="shared" si="14"/>
        <v>0.94537084078587486</v>
      </c>
      <c r="E30" s="375"/>
      <c r="F30" s="375">
        <f t="shared" si="14"/>
        <v>2.1309230178871483</v>
      </c>
      <c r="G30" s="375">
        <f t="shared" si="14"/>
        <v>1.8924084478247756</v>
      </c>
      <c r="H30" s="375">
        <f t="shared" si="14"/>
        <v>2.3377279425005457</v>
      </c>
      <c r="I30" s="375">
        <f t="shared" si="14"/>
        <v>1.92429071591394</v>
      </c>
      <c r="J30" s="375">
        <f t="shared" si="14"/>
        <v>2.0009827244030296</v>
      </c>
      <c r="K30" s="166"/>
      <c r="M30" s="56">
        <f t="shared" si="2"/>
        <v>8.9872304254402255</v>
      </c>
      <c r="N30" s="56">
        <f t="shared" si="3"/>
        <v>7.2803328275007395</v>
      </c>
      <c r="O30" s="56">
        <f t="shared" si="4"/>
        <v>10.620841359138113</v>
      </c>
      <c r="P30" s="56">
        <f t="shared" si="5"/>
        <v>5.3403992165093781</v>
      </c>
      <c r="Q30" s="56">
        <f t="shared" si="6"/>
        <v>6.5035348560934292</v>
      </c>
      <c r="R30" s="56">
        <f t="shared" si="7"/>
        <v>6.6038805858421119</v>
      </c>
      <c r="S30" s="56">
        <f t="shared" si="8"/>
        <v>7.8186080761219996</v>
      </c>
      <c r="T30" s="56">
        <f t="shared" si="9"/>
        <v>6.1324788593137534</v>
      </c>
    </row>
    <row r="31" spans="1:29" ht="27.75" customHeight="1" x14ac:dyDescent="0.15">
      <c r="A31" s="169" t="s">
        <v>113</v>
      </c>
      <c r="B31" s="375">
        <f t="shared" ref="B31:J31" si="15">(B14/B$22)*100</f>
        <v>4.4201252084579714</v>
      </c>
      <c r="C31" s="375">
        <f t="shared" si="15"/>
        <v>5.572563159202315</v>
      </c>
      <c r="D31" s="375">
        <f t="shared" si="15"/>
        <v>3.2131980740544837</v>
      </c>
      <c r="E31" s="375"/>
      <c r="F31" s="375">
        <f t="shared" si="15"/>
        <v>6.6135959153437911</v>
      </c>
      <c r="G31" s="375">
        <f t="shared" si="15"/>
        <v>5.0304463988207182</v>
      </c>
      <c r="H31" s="375">
        <f t="shared" si="15"/>
        <v>6.8713146960300922</v>
      </c>
      <c r="I31" s="375">
        <f t="shared" si="15"/>
        <v>4.9536419234126736</v>
      </c>
      <c r="J31" s="375">
        <f t="shared" si="15"/>
        <v>6.0675675950971959</v>
      </c>
      <c r="K31" s="166"/>
      <c r="M31" s="56">
        <f t="shared" si="2"/>
        <v>9.1690224900300166</v>
      </c>
      <c r="N31" s="56">
        <f t="shared" si="3"/>
        <v>4.5279877843131837</v>
      </c>
      <c r="O31" s="56">
        <f t="shared" si="4"/>
        <v>13.61079160850713</v>
      </c>
      <c r="P31" s="56">
        <f t="shared" si="5"/>
        <v>3.0752644302176604</v>
      </c>
      <c r="Q31" s="56">
        <f t="shared" si="6"/>
        <v>5.6915013697279413</v>
      </c>
      <c r="R31" s="56">
        <f t="shared" si="7"/>
        <v>2.2275996375065077</v>
      </c>
      <c r="S31" s="56">
        <f t="shared" si="8"/>
        <v>4.6234777911719505</v>
      </c>
      <c r="T31" s="56">
        <f t="shared" si="9"/>
        <v>4.270971930539373</v>
      </c>
    </row>
    <row r="32" spans="1:29" ht="9" customHeight="1" x14ac:dyDescent="0.15">
      <c r="A32" s="169" t="s">
        <v>141</v>
      </c>
      <c r="B32" s="375">
        <f t="shared" ref="B32:J32" si="16">(B15/B$22)*100</f>
        <v>10.768380641644216</v>
      </c>
      <c r="C32" s="375">
        <f t="shared" si="16"/>
        <v>9.6077135552973854</v>
      </c>
      <c r="D32" s="375">
        <f t="shared" si="16"/>
        <v>11.98392599887255</v>
      </c>
      <c r="E32" s="375"/>
      <c r="F32" s="375">
        <f t="shared" si="16"/>
        <v>10.780688300846043</v>
      </c>
      <c r="G32" s="375">
        <f t="shared" si="16"/>
        <v>9.8366655839663064</v>
      </c>
      <c r="H32" s="375">
        <f t="shared" si="16"/>
        <v>13.587230418709764</v>
      </c>
      <c r="I32" s="375">
        <f t="shared" si="16"/>
        <v>9.9350673038339465</v>
      </c>
      <c r="J32" s="375">
        <f t="shared" si="16"/>
        <v>10.788466351815876</v>
      </c>
      <c r="K32" s="166"/>
      <c r="M32" s="56">
        <f t="shared" si="2"/>
        <v>5.4518664192620214</v>
      </c>
      <c r="N32" s="56">
        <f t="shared" si="3"/>
        <v>6.7917204957588417</v>
      </c>
      <c r="O32" s="56">
        <f t="shared" si="4"/>
        <v>4.1695397749647052</v>
      </c>
      <c r="P32" s="56">
        <f t="shared" si="5"/>
        <v>5.56387889990493</v>
      </c>
      <c r="Q32" s="56">
        <f t="shared" si="6"/>
        <v>8.2112004261766351</v>
      </c>
      <c r="R32" s="56">
        <f t="shared" si="7"/>
        <v>6.2457424594888566</v>
      </c>
      <c r="S32" s="56">
        <f t="shared" si="8"/>
        <v>7.2764034655447132</v>
      </c>
      <c r="T32" s="56">
        <f t="shared" si="9"/>
        <v>5.9258375461425938</v>
      </c>
    </row>
    <row r="33" spans="1:20" ht="18.75" customHeight="1" x14ac:dyDescent="0.15">
      <c r="A33" s="169" t="s">
        <v>115</v>
      </c>
      <c r="B33" s="375">
        <f t="shared" ref="B33:J33" si="17">(B16/B$22)*100</f>
        <v>16.149111343601589</v>
      </c>
      <c r="C33" s="375">
        <f t="shared" si="17"/>
        <v>20.468701944386165</v>
      </c>
      <c r="D33" s="375">
        <f t="shared" si="17"/>
        <v>11.625283312570611</v>
      </c>
      <c r="E33" s="375"/>
      <c r="F33" s="375">
        <f t="shared" si="17"/>
        <v>22.350943591202807</v>
      </c>
      <c r="G33" s="375">
        <f t="shared" si="17"/>
        <v>26.262856755756331</v>
      </c>
      <c r="H33" s="375">
        <f t="shared" si="17"/>
        <v>23.248972503455558</v>
      </c>
      <c r="I33" s="375">
        <f t="shared" si="17"/>
        <v>21.493812560497947</v>
      </c>
      <c r="J33" s="375">
        <f t="shared" si="17"/>
        <v>21.882010360600422</v>
      </c>
      <c r="K33" s="166"/>
      <c r="M33" s="56">
        <f t="shared" si="2"/>
        <v>10.055884474075082</v>
      </c>
      <c r="N33" s="56">
        <f t="shared" si="3"/>
        <v>12.807522307293112</v>
      </c>
      <c r="O33" s="56">
        <f t="shared" si="4"/>
        <v>7.4223898488860351</v>
      </c>
      <c r="P33" s="56">
        <f t="shared" si="5"/>
        <v>11.705146079471834</v>
      </c>
      <c r="Q33" s="56">
        <f t="shared" si="6"/>
        <v>9.9998332872696398</v>
      </c>
      <c r="R33" s="56">
        <f t="shared" si="7"/>
        <v>11.125771404526178</v>
      </c>
      <c r="S33" s="56">
        <f t="shared" si="8"/>
        <v>11.435553295210688</v>
      </c>
      <c r="T33" s="56">
        <f t="shared" si="9"/>
        <v>11.231629438527552</v>
      </c>
    </row>
    <row r="34" spans="1:20" ht="27.75" customHeight="1" x14ac:dyDescent="0.15">
      <c r="A34" s="169" t="s">
        <v>158</v>
      </c>
      <c r="B34" s="375">
        <f t="shared" ref="B34:J34" si="18">(B17/B$22)*100</f>
        <v>13.432134901764705</v>
      </c>
      <c r="C34" s="375">
        <f t="shared" si="18"/>
        <v>12.622841527429483</v>
      </c>
      <c r="D34" s="375">
        <f t="shared" si="18"/>
        <v>14.279693013285822</v>
      </c>
      <c r="E34" s="375"/>
      <c r="F34" s="375">
        <f t="shared" si="18"/>
        <v>9.3238085748029444</v>
      </c>
      <c r="G34" s="375">
        <f t="shared" si="18"/>
        <v>10.513676782310325</v>
      </c>
      <c r="H34" s="375">
        <f t="shared" si="18"/>
        <v>11.333875174369345</v>
      </c>
      <c r="I34" s="375">
        <f t="shared" si="18"/>
        <v>14.233952826659223</v>
      </c>
      <c r="J34" s="375">
        <f t="shared" si="18"/>
        <v>10.311711574850133</v>
      </c>
      <c r="K34" s="166"/>
      <c r="M34" s="56">
        <f t="shared" si="2"/>
        <v>12.41135859802718</v>
      </c>
      <c r="N34" s="56">
        <f t="shared" si="3"/>
        <v>17.394241684517169</v>
      </c>
      <c r="O34" s="56">
        <f t="shared" si="4"/>
        <v>7.6424185624592678</v>
      </c>
      <c r="P34" s="56">
        <f t="shared" si="5"/>
        <v>14.118060048817508</v>
      </c>
      <c r="Q34" s="56">
        <f t="shared" si="6"/>
        <v>15.421606758296608</v>
      </c>
      <c r="R34" s="56">
        <f t="shared" si="7"/>
        <v>11.563633146604573</v>
      </c>
      <c r="S34" s="56">
        <f t="shared" si="8"/>
        <v>14.004761007998539</v>
      </c>
      <c r="T34" s="56">
        <f t="shared" si="9"/>
        <v>13.890575892583632</v>
      </c>
    </row>
    <row r="35" spans="1:20" ht="18.75" customHeight="1" x14ac:dyDescent="0.15">
      <c r="A35" s="169" t="s">
        <v>117</v>
      </c>
      <c r="B35" s="375">
        <f t="shared" ref="B35:J35" si="19">(B18/B$22)*100</f>
        <v>5.8379492569167146</v>
      </c>
      <c r="C35" s="375">
        <f t="shared" si="19"/>
        <v>4.3409134597979122</v>
      </c>
      <c r="D35" s="375">
        <f t="shared" si="19"/>
        <v>7.4057673971897247</v>
      </c>
      <c r="E35" s="375"/>
      <c r="F35" s="375">
        <f t="shared" si="19"/>
        <v>4.7593894569214683</v>
      </c>
      <c r="G35" s="375">
        <f t="shared" si="19"/>
        <v>4.1905496027771125</v>
      </c>
      <c r="H35" s="375">
        <f t="shared" si="19"/>
        <v>5.8197956691774557</v>
      </c>
      <c r="I35" s="375">
        <f t="shared" si="19"/>
        <v>4.2594584643680342</v>
      </c>
      <c r="J35" s="375">
        <f t="shared" si="19"/>
        <v>4.8980973150460709</v>
      </c>
      <c r="K35" s="166"/>
      <c r="M35" s="56">
        <f t="shared" si="2"/>
        <v>2.6647323987045319</v>
      </c>
      <c r="N35" s="56">
        <f t="shared" si="3"/>
        <v>0.81960021182134168</v>
      </c>
      <c r="O35" s="56">
        <f t="shared" si="4"/>
        <v>4.4306427369983776</v>
      </c>
      <c r="P35" s="56">
        <f t="shared" si="5"/>
        <v>0.55810445927456398</v>
      </c>
      <c r="Q35" s="56">
        <f t="shared" si="6"/>
        <v>0.36143889900063081</v>
      </c>
      <c r="R35" s="56">
        <f t="shared" si="7"/>
        <v>0.24898176303859376</v>
      </c>
      <c r="S35" s="56">
        <f t="shared" si="8"/>
        <v>0.71572993289256603</v>
      </c>
      <c r="T35" s="56">
        <f t="shared" si="9"/>
        <v>0.83501866171367922</v>
      </c>
    </row>
    <row r="36" spans="1:20" ht="9" customHeight="1" x14ac:dyDescent="0.15">
      <c r="A36" s="169" t="s">
        <v>118</v>
      </c>
      <c r="B36" s="375">
        <f t="shared" ref="B36:J36" si="20">(B19/B$22)*100</f>
        <v>3.0557570518948141</v>
      </c>
      <c r="C36" s="375">
        <f t="shared" si="20"/>
        <v>4.6860157164332961</v>
      </c>
      <c r="D36" s="375">
        <f t="shared" si="20"/>
        <v>1.3484170453833682</v>
      </c>
      <c r="E36" s="375"/>
      <c r="F36" s="375">
        <f t="shared" si="20"/>
        <v>4.6919329503458123</v>
      </c>
      <c r="G36" s="375">
        <f t="shared" si="20"/>
        <v>6.3687321609874976</v>
      </c>
      <c r="H36" s="375">
        <f t="shared" si="20"/>
        <v>3.2179337083063198</v>
      </c>
      <c r="I36" s="375">
        <f t="shared" si="20"/>
        <v>5.9162220606587095</v>
      </c>
      <c r="J36" s="375">
        <f t="shared" si="20"/>
        <v>4.5940926872346148</v>
      </c>
      <c r="K36" s="166"/>
      <c r="M36" s="56">
        <f t="shared" si="2"/>
        <v>9.6201521745890943</v>
      </c>
      <c r="N36" s="56">
        <f t="shared" si="3"/>
        <v>5.6785910171247487</v>
      </c>
      <c r="O36" s="56">
        <f t="shared" si="4"/>
        <v>13.392480057905342</v>
      </c>
      <c r="P36" s="56">
        <f t="shared" si="5"/>
        <v>5.3935632335190746</v>
      </c>
      <c r="Q36" s="56">
        <f t="shared" si="6"/>
        <v>3.4896061737096309</v>
      </c>
      <c r="R36" s="56">
        <f t="shared" si="7"/>
        <v>1.4186357496163535</v>
      </c>
      <c r="S36" s="56">
        <f t="shared" si="8"/>
        <v>5.527144624357371</v>
      </c>
      <c r="T36" s="56">
        <f t="shared" si="9"/>
        <v>5.6098378949112115</v>
      </c>
    </row>
    <row r="37" spans="1:20" ht="9" customHeight="1" x14ac:dyDescent="0.15">
      <c r="A37" s="169" t="s">
        <v>159</v>
      </c>
      <c r="B37" s="375">
        <f t="shared" ref="B37:J37" si="21">(B20/B$22)*100</f>
        <v>0.56877267276449572</v>
      </c>
      <c r="C37" s="375">
        <f t="shared" si="21"/>
        <v>0.97191965224236521</v>
      </c>
      <c r="D37" s="375">
        <f t="shared" si="21"/>
        <v>0.14656423336836319</v>
      </c>
      <c r="E37" s="375"/>
      <c r="F37" s="375">
        <f t="shared" si="21"/>
        <v>0.62627718727172899</v>
      </c>
      <c r="G37" s="375">
        <f t="shared" si="21"/>
        <v>0.68779776787059776</v>
      </c>
      <c r="H37" s="375">
        <f t="shared" si="21"/>
        <v>0.38391735532374999</v>
      </c>
      <c r="I37" s="375">
        <f t="shared" si="21"/>
        <v>1.1297686804512204</v>
      </c>
      <c r="J37" s="375">
        <f t="shared" si="21"/>
        <v>0.62532000224759465</v>
      </c>
      <c r="K37" s="166"/>
      <c r="M37" s="56">
        <f t="shared" si="2"/>
        <v>11.569333769697472</v>
      </c>
      <c r="N37" s="56">
        <f t="shared" si="3"/>
        <v>8.5850629615848586</v>
      </c>
      <c r="O37" s="56">
        <f t="shared" si="4"/>
        <v>14.425473134550588</v>
      </c>
      <c r="P37" s="56">
        <f t="shared" si="5"/>
        <v>8.9119158284004634</v>
      </c>
      <c r="Q37" s="56">
        <f t="shared" si="6"/>
        <v>8.8069063337111047</v>
      </c>
      <c r="R37" s="56">
        <f t="shared" si="7"/>
        <v>8.2400918256356395</v>
      </c>
      <c r="S37" s="56">
        <f t="shared" si="8"/>
        <v>7.8537687178544564</v>
      </c>
      <c r="T37" s="56">
        <f t="shared" si="9"/>
        <v>9.2336879375043743</v>
      </c>
    </row>
    <row r="38" spans="1:20" ht="18.75" customHeight="1" thickBot="1" x14ac:dyDescent="0.2">
      <c r="A38" s="182" t="s">
        <v>72</v>
      </c>
      <c r="B38" s="219">
        <f t="shared" ref="B38:J38" si="22">(B21/B$22)*100</f>
        <v>2.3124382859058068</v>
      </c>
      <c r="C38" s="219">
        <f t="shared" si="22"/>
        <v>2.7964607601760827</v>
      </c>
      <c r="D38" s="219">
        <f t="shared" si="22"/>
        <v>1.8055304237683298</v>
      </c>
      <c r="E38" s="219"/>
      <c r="F38" s="219">
        <f t="shared" si="22"/>
        <v>0.92493450383739284</v>
      </c>
      <c r="G38" s="219">
        <f t="shared" si="22"/>
        <v>3.3504708533548144</v>
      </c>
      <c r="H38" s="219">
        <f t="shared" si="22"/>
        <v>1.5021145502875846</v>
      </c>
      <c r="I38" s="219">
        <f t="shared" si="22"/>
        <v>2.4558879295937506</v>
      </c>
      <c r="J38" s="219">
        <f t="shared" si="22"/>
        <v>1.4840327386962522</v>
      </c>
      <c r="K38" s="166"/>
      <c r="M38" s="56">
        <f t="shared" si="2"/>
        <v>7.9992432735010972</v>
      </c>
      <c r="N38" s="56">
        <f t="shared" si="3"/>
        <v>6.960723341871546</v>
      </c>
      <c r="O38" s="56">
        <f t="shared" si="4"/>
        <v>8.9931737337825002</v>
      </c>
      <c r="P38" s="56">
        <f t="shared" si="5"/>
        <v>5.6202717898905412</v>
      </c>
      <c r="Q38" s="56">
        <f t="shared" si="6"/>
        <v>9.160959526281264</v>
      </c>
      <c r="R38" s="56">
        <f t="shared" si="7"/>
        <v>3.2352884465974272</v>
      </c>
      <c r="S38" s="56">
        <f t="shared" si="8"/>
        <v>6.3635348736506057</v>
      </c>
      <c r="T38" s="56">
        <f t="shared" si="9"/>
        <v>6.2810914056234983</v>
      </c>
    </row>
    <row r="39" spans="1:20" ht="9" customHeight="1" x14ac:dyDescent="0.15">
      <c r="A39" s="98" t="s">
        <v>0</v>
      </c>
      <c r="B39" s="224">
        <v>100</v>
      </c>
      <c r="C39" s="224">
        <v>100</v>
      </c>
      <c r="D39" s="224">
        <v>100</v>
      </c>
      <c r="E39" s="203"/>
      <c r="F39" s="224">
        <v>100</v>
      </c>
      <c r="G39" s="224">
        <v>100</v>
      </c>
      <c r="H39" s="224">
        <v>100</v>
      </c>
      <c r="I39" s="224">
        <v>100</v>
      </c>
      <c r="J39" s="224">
        <v>100</v>
      </c>
      <c r="K39" s="166"/>
      <c r="M39" s="56">
        <f t="shared" ref="M39:T39" si="23">SUM(M25:M38)</f>
        <v>97.628676824473501</v>
      </c>
      <c r="N39" s="56">
        <f t="shared" si="23"/>
        <v>96.963566047870245</v>
      </c>
      <c r="O39" s="56">
        <f t="shared" si="23"/>
        <v>98.265230674037184</v>
      </c>
      <c r="P39" s="56">
        <f t="shared" si="23"/>
        <v>98.810439225248004</v>
      </c>
      <c r="Q39" s="56">
        <f t="shared" si="23"/>
        <v>96.67903491472785</v>
      </c>
      <c r="R39" s="56">
        <f t="shared" si="23"/>
        <v>98.287490458459018</v>
      </c>
      <c r="S39" s="56">
        <f t="shared" si="23"/>
        <v>97.270731303007381</v>
      </c>
      <c r="T39" s="56">
        <f t="shared" si="23"/>
        <v>98.328858515514668</v>
      </c>
    </row>
    <row r="40" spans="1:20" ht="10.5" customHeight="1" x14ac:dyDescent="0.15">
      <c r="A40" s="474" t="s">
        <v>455</v>
      </c>
      <c r="B40" s="475"/>
      <c r="C40" s="475"/>
      <c r="D40" s="475"/>
      <c r="E40" s="475"/>
      <c r="F40" s="475"/>
      <c r="G40" s="475"/>
      <c r="H40" s="475"/>
      <c r="I40" s="475"/>
      <c r="J40" s="475"/>
    </row>
    <row r="41" spans="1:20" ht="18" customHeight="1" x14ac:dyDescent="0.15">
      <c r="A41" s="432"/>
      <c r="B41" s="432"/>
      <c r="C41" s="432"/>
      <c r="D41" s="432"/>
      <c r="E41" s="432"/>
      <c r="F41" s="432"/>
      <c r="G41" s="56"/>
      <c r="H41" s="56"/>
      <c r="I41" s="56"/>
      <c r="J41" s="56"/>
    </row>
    <row r="42" spans="1:20" x14ac:dyDescent="0.15">
      <c r="B42" s="56"/>
      <c r="C42" s="56"/>
      <c r="D42" s="56"/>
      <c r="E42" s="56"/>
      <c r="F42" s="56"/>
      <c r="G42" s="56"/>
      <c r="H42" s="56"/>
      <c r="I42" s="56"/>
      <c r="J42" s="56"/>
    </row>
    <row r="43" spans="1:20" s="57" customFormat="1" ht="12" customHeight="1" x14ac:dyDescent="0.15">
      <c r="I43" s="27"/>
    </row>
    <row r="44" spans="1:20" s="57" customFormat="1" ht="12" customHeight="1" x14ac:dyDescent="0.15">
      <c r="I44" s="27"/>
    </row>
    <row r="45" spans="1:20" s="57" customFormat="1" ht="12" customHeight="1" x14ac:dyDescent="0.15">
      <c r="I45" s="27"/>
    </row>
    <row r="46" spans="1:20" s="57" customFormat="1" ht="12" customHeight="1" x14ac:dyDescent="0.15">
      <c r="I46" s="27"/>
    </row>
    <row r="47" spans="1:20" s="57" customFormat="1" ht="12" customHeight="1" x14ac:dyDescent="0.15">
      <c r="I47" s="27"/>
    </row>
    <row r="48" spans="1:20" s="57" customFormat="1" ht="12" customHeight="1" x14ac:dyDescent="0.15">
      <c r="I48" s="27"/>
    </row>
    <row r="49" spans="9:9" s="57" customFormat="1" ht="12" customHeight="1" x14ac:dyDescent="0.15">
      <c r="I49" s="27"/>
    </row>
    <row r="50" spans="9:9" s="57" customFormat="1" ht="12" customHeight="1" x14ac:dyDescent="0.15">
      <c r="I50" s="27"/>
    </row>
    <row r="51" spans="9:9" s="57" customFormat="1" ht="12" customHeight="1" x14ac:dyDescent="0.15">
      <c r="I51" s="27"/>
    </row>
    <row r="52" spans="9:9" s="57" customFormat="1" ht="12" customHeight="1" x14ac:dyDescent="0.15">
      <c r="I52" s="27"/>
    </row>
    <row r="53" spans="9:9" s="57" customFormat="1" ht="12" customHeight="1" x14ac:dyDescent="0.15">
      <c r="I53" s="27"/>
    </row>
    <row r="54" spans="9:9" s="57" customFormat="1" ht="12" customHeight="1" x14ac:dyDescent="0.15">
      <c r="I54" s="27"/>
    </row>
    <row r="55" spans="9:9" s="57" customFormat="1" ht="12" customHeight="1" x14ac:dyDescent="0.15">
      <c r="I55" s="27"/>
    </row>
    <row r="56" spans="9:9" s="57" customFormat="1" ht="12" customHeight="1" x14ac:dyDescent="0.15">
      <c r="I56" s="27"/>
    </row>
    <row r="57" spans="9:9" s="57" customFormat="1" ht="12" customHeight="1" x14ac:dyDescent="0.15">
      <c r="I57" s="27"/>
    </row>
    <row r="58" spans="9:9" s="57" customFormat="1" ht="12" customHeight="1" x14ac:dyDescent="0.15">
      <c r="I58" s="27"/>
    </row>
    <row r="59" spans="9:9" s="57" customFormat="1" ht="12" customHeight="1" x14ac:dyDescent="0.15">
      <c r="I59" s="27"/>
    </row>
    <row r="60" spans="9:9" s="57" customFormat="1" ht="12" customHeight="1" x14ac:dyDescent="0.15">
      <c r="I60" s="27"/>
    </row>
    <row r="61" spans="9:9" s="57" customFormat="1" ht="12" customHeight="1" x14ac:dyDescent="0.15">
      <c r="I61" s="27"/>
    </row>
    <row r="62" spans="9:9" s="57" customFormat="1" ht="12" customHeight="1" x14ac:dyDescent="0.15">
      <c r="I62" s="27"/>
    </row>
    <row r="63" spans="9:9" s="57" customFormat="1" ht="12" customHeight="1" x14ac:dyDescent="0.15">
      <c r="I63" s="27"/>
    </row>
    <row r="64" spans="9:9" s="57" customFormat="1" ht="12" customHeight="1" x14ac:dyDescent="0.15">
      <c r="I64" s="27"/>
    </row>
    <row r="65" spans="9:9" s="57" customFormat="1" ht="12" customHeight="1" x14ac:dyDescent="0.15">
      <c r="I65" s="27"/>
    </row>
    <row r="66" spans="9:9" s="57" customFormat="1" ht="12" customHeight="1" x14ac:dyDescent="0.15">
      <c r="I66" s="27"/>
    </row>
    <row r="67" spans="9:9" s="57" customFormat="1" ht="12" customHeight="1" x14ac:dyDescent="0.15">
      <c r="I67" s="27"/>
    </row>
    <row r="68" spans="9:9" s="57" customFormat="1" ht="12" customHeight="1" x14ac:dyDescent="0.15">
      <c r="I68" s="27"/>
    </row>
    <row r="69" spans="9:9" s="57" customFormat="1" ht="12" customHeight="1" x14ac:dyDescent="0.15">
      <c r="I69" s="27"/>
    </row>
    <row r="70" spans="9:9" s="57" customFormat="1" ht="12" customHeight="1" x14ac:dyDescent="0.15">
      <c r="I70" s="27"/>
    </row>
    <row r="71" spans="9:9" s="57" customFormat="1" ht="12" customHeight="1" x14ac:dyDescent="0.15">
      <c r="I71" s="27"/>
    </row>
    <row r="72" spans="9:9" s="57" customFormat="1" ht="12" customHeight="1" x14ac:dyDescent="0.15">
      <c r="I72" s="27"/>
    </row>
  </sheetData>
  <mergeCells count="12">
    <mergeCell ref="A1:J1"/>
    <mergeCell ref="A2:J2"/>
    <mergeCell ref="A3:J3"/>
    <mergeCell ref="A4:J4"/>
    <mergeCell ref="A5:J5"/>
    <mergeCell ref="A40:J40"/>
    <mergeCell ref="A41:F41"/>
    <mergeCell ref="B6:D6"/>
    <mergeCell ref="F6:I6"/>
    <mergeCell ref="J6:J7"/>
    <mergeCell ref="A23:J23"/>
    <mergeCell ref="A24:J24"/>
  </mergeCells>
  <pageMargins left="1.05" right="1.05" top="0.5" bottom="0.25" header="0" footer="0"/>
  <pageSetup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showGridLines="0" view="pageLayout" zoomScale="172" zoomScaleNormal="100" zoomScaleSheetLayoutView="100" zoomScalePageLayoutView="172" workbookViewId="0">
      <selection sqref="A1:J1"/>
    </sheetView>
  </sheetViews>
  <sheetFormatPr defaultRowHeight="8.25" x14ac:dyDescent="0.15"/>
  <cols>
    <col min="1" max="1" width="15.28515625" style="161" customWidth="1"/>
    <col min="2" max="4" width="8.42578125" style="161" customWidth="1"/>
    <col min="5" max="5" width="0.7109375" style="200" customWidth="1"/>
    <col min="6" max="8" width="8.42578125" style="161" customWidth="1"/>
    <col min="9" max="9" width="8.42578125" style="49" customWidth="1"/>
    <col min="10" max="10" width="8.140625" style="161" customWidth="1"/>
    <col min="11" max="11" width="14.7109375" style="161" bestFit="1" customWidth="1"/>
    <col min="12" max="16384" width="9.140625" style="161"/>
  </cols>
  <sheetData>
    <row r="1" spans="1:29" ht="10.5" customHeight="1" x14ac:dyDescent="0.15">
      <c r="A1" s="459" t="s">
        <v>316</v>
      </c>
      <c r="B1" s="459"/>
      <c r="C1" s="459"/>
      <c r="D1" s="459"/>
      <c r="E1" s="459"/>
      <c r="F1" s="459"/>
      <c r="G1" s="459"/>
      <c r="H1" s="459"/>
      <c r="I1" s="459"/>
      <c r="J1" s="459"/>
    </row>
    <row r="2" spans="1:29" ht="12" customHeight="1" x14ac:dyDescent="0.15">
      <c r="A2" s="433" t="s">
        <v>364</v>
      </c>
      <c r="B2" s="433"/>
      <c r="C2" s="433"/>
      <c r="D2" s="433"/>
      <c r="E2" s="433"/>
      <c r="F2" s="433"/>
      <c r="G2" s="433"/>
      <c r="H2" s="433"/>
      <c r="I2" s="433"/>
      <c r="J2" s="433"/>
    </row>
    <row r="3" spans="1:29" ht="18.75" customHeight="1" x14ac:dyDescent="0.15">
      <c r="A3" s="446" t="s">
        <v>426</v>
      </c>
      <c r="B3" s="446"/>
      <c r="C3" s="446"/>
      <c r="D3" s="446"/>
      <c r="E3" s="446"/>
      <c r="F3" s="446"/>
      <c r="G3" s="446"/>
      <c r="H3" s="446"/>
      <c r="I3" s="446"/>
      <c r="J3" s="446"/>
    </row>
    <row r="4" spans="1:29" ht="7.5" customHeight="1" x14ac:dyDescent="0.15">
      <c r="A4" s="447"/>
      <c r="B4" s="517"/>
      <c r="C4" s="517"/>
      <c r="D4" s="517"/>
      <c r="E4" s="517"/>
      <c r="F4" s="517"/>
      <c r="G4" s="517"/>
      <c r="H4" s="517"/>
      <c r="I4" s="517"/>
      <c r="J4" s="517"/>
    </row>
    <row r="5" spans="1:29" ht="18" customHeight="1" x14ac:dyDescent="0.15">
      <c r="A5" s="468" t="s">
        <v>423</v>
      </c>
      <c r="B5" s="469"/>
      <c r="C5" s="469"/>
      <c r="D5" s="469"/>
      <c r="E5" s="469"/>
      <c r="F5" s="469"/>
      <c r="G5" s="469"/>
      <c r="H5" s="469"/>
      <c r="I5" s="469"/>
      <c r="J5" s="469"/>
    </row>
    <row r="6" spans="1:29" ht="9" customHeight="1" x14ac:dyDescent="0.15">
      <c r="A6" s="162"/>
      <c r="B6" s="490" t="s">
        <v>254</v>
      </c>
      <c r="C6" s="490"/>
      <c r="D6" s="490"/>
      <c r="E6" s="17"/>
      <c r="F6" s="490" t="s">
        <v>310</v>
      </c>
      <c r="G6" s="490"/>
      <c r="H6" s="490"/>
      <c r="I6" s="490"/>
      <c r="J6" s="518" t="s">
        <v>253</v>
      </c>
    </row>
    <row r="7" spans="1:29" ht="9" customHeight="1" x14ac:dyDescent="0.15">
      <c r="A7" s="161" t="s">
        <v>75</v>
      </c>
      <c r="B7" s="62" t="s">
        <v>0</v>
      </c>
      <c r="C7" s="51" t="s">
        <v>86</v>
      </c>
      <c r="D7" s="51" t="s">
        <v>87</v>
      </c>
      <c r="E7" s="202"/>
      <c r="F7" s="51" t="s">
        <v>63</v>
      </c>
      <c r="G7" s="51" t="s">
        <v>64</v>
      </c>
      <c r="H7" s="51" t="s">
        <v>65</v>
      </c>
      <c r="I7" s="188" t="s">
        <v>66</v>
      </c>
      <c r="J7" s="518"/>
      <c r="K7" s="163"/>
    </row>
    <row r="8" spans="1:29" ht="18.75" customHeight="1" x14ac:dyDescent="0.15">
      <c r="A8" s="167" t="s">
        <v>108</v>
      </c>
      <c r="B8" s="170">
        <v>836982</v>
      </c>
      <c r="C8" s="170">
        <v>162513</v>
      </c>
      <c r="D8" s="170">
        <v>674469</v>
      </c>
      <c r="E8" s="174"/>
      <c r="F8" s="170">
        <v>1674964</v>
      </c>
      <c r="G8" s="170">
        <v>90021</v>
      </c>
      <c r="H8" s="174">
        <v>36164</v>
      </c>
      <c r="I8" s="174">
        <v>54828</v>
      </c>
      <c r="J8" s="170">
        <v>2692959</v>
      </c>
      <c r="M8" s="164">
        <v>1911493</v>
      </c>
      <c r="N8" s="164">
        <v>1188577</v>
      </c>
      <c r="O8" s="164">
        <v>722916</v>
      </c>
      <c r="P8" s="164">
        <v>18077298</v>
      </c>
      <c r="Q8" s="164">
        <v>1825425</v>
      </c>
      <c r="R8" s="164">
        <v>1315490</v>
      </c>
      <c r="S8" s="164">
        <v>473166</v>
      </c>
      <c r="T8" s="164">
        <v>23602872</v>
      </c>
      <c r="V8" s="164">
        <v>27011080</v>
      </c>
      <c r="W8" s="164">
        <v>13209245</v>
      </c>
      <c r="X8" s="164">
        <v>13801835</v>
      </c>
      <c r="Y8" s="164">
        <v>121900119</v>
      </c>
      <c r="Z8" s="164">
        <v>21054181</v>
      </c>
      <c r="AA8" s="164">
        <v>8816710</v>
      </c>
      <c r="AB8" s="164">
        <v>4433935</v>
      </c>
      <c r="AC8" s="164">
        <v>183216025</v>
      </c>
    </row>
    <row r="9" spans="1:29" ht="9.1999999999999993" customHeight="1" x14ac:dyDescent="0.15">
      <c r="A9" s="169" t="s">
        <v>42</v>
      </c>
      <c r="B9" s="171">
        <v>157028</v>
      </c>
      <c r="C9" s="171">
        <v>103908</v>
      </c>
      <c r="D9" s="171">
        <v>53120</v>
      </c>
      <c r="E9" s="175"/>
      <c r="F9" s="171">
        <v>779664</v>
      </c>
      <c r="G9" s="171">
        <v>55540</v>
      </c>
      <c r="H9" s="175">
        <v>18028</v>
      </c>
      <c r="I9" s="175">
        <v>25836</v>
      </c>
      <c r="J9" s="171">
        <v>1036096</v>
      </c>
      <c r="M9" s="164">
        <v>531322</v>
      </c>
      <c r="N9" s="164">
        <v>348150</v>
      </c>
      <c r="O9" s="164">
        <v>183172</v>
      </c>
      <c r="P9" s="164">
        <v>5957396</v>
      </c>
      <c r="Q9" s="164">
        <v>510341</v>
      </c>
      <c r="R9" s="164">
        <v>1161244</v>
      </c>
      <c r="S9" s="164">
        <v>188557</v>
      </c>
      <c r="T9" s="164">
        <v>8348860</v>
      </c>
      <c r="V9" s="164">
        <v>27011080</v>
      </c>
      <c r="W9" s="164">
        <v>13209245</v>
      </c>
      <c r="X9" s="164">
        <v>13801835</v>
      </c>
      <c r="Y9" s="164">
        <v>121900119</v>
      </c>
      <c r="Z9" s="164">
        <v>21054181</v>
      </c>
      <c r="AA9" s="164">
        <v>8816710</v>
      </c>
      <c r="AB9" s="164">
        <v>4433935</v>
      </c>
      <c r="AC9" s="164">
        <v>183216025</v>
      </c>
    </row>
    <row r="10" spans="1:29" ht="9.1999999999999993" customHeight="1" x14ac:dyDescent="0.15">
      <c r="A10" s="169" t="s">
        <v>43</v>
      </c>
      <c r="B10" s="171">
        <v>135167</v>
      </c>
      <c r="C10" s="171">
        <v>98627</v>
      </c>
      <c r="D10" s="171">
        <v>36540</v>
      </c>
      <c r="E10" s="175"/>
      <c r="F10" s="171">
        <v>1078342</v>
      </c>
      <c r="G10" s="171">
        <v>141996</v>
      </c>
      <c r="H10" s="175">
        <v>40083</v>
      </c>
      <c r="I10" s="175">
        <v>32929</v>
      </c>
      <c r="J10" s="171">
        <v>1428517</v>
      </c>
      <c r="M10" s="164">
        <v>412823</v>
      </c>
      <c r="N10" s="164">
        <v>294669</v>
      </c>
      <c r="O10" s="164">
        <v>118154</v>
      </c>
      <c r="P10" s="164">
        <v>3410892</v>
      </c>
      <c r="Q10" s="164">
        <v>621761</v>
      </c>
      <c r="R10" s="164">
        <v>152684</v>
      </c>
      <c r="S10" s="164">
        <v>113741</v>
      </c>
      <c r="T10" s="164">
        <v>4711901</v>
      </c>
      <c r="V10" s="164">
        <v>27011080</v>
      </c>
      <c r="W10" s="164">
        <v>13209245</v>
      </c>
      <c r="X10" s="164">
        <v>13801835</v>
      </c>
      <c r="Y10" s="164">
        <v>121900119</v>
      </c>
      <c r="Z10" s="164">
        <v>21054181</v>
      </c>
      <c r="AA10" s="164">
        <v>8816710</v>
      </c>
      <c r="AB10" s="164">
        <v>4433935</v>
      </c>
      <c r="AC10" s="164">
        <v>183216025</v>
      </c>
    </row>
    <row r="11" spans="1:29" ht="9.1999999999999993" customHeight="1" x14ac:dyDescent="0.15">
      <c r="A11" s="169" t="s">
        <v>44</v>
      </c>
      <c r="B11" s="171">
        <v>2675070</v>
      </c>
      <c r="C11" s="171">
        <v>842123</v>
      </c>
      <c r="D11" s="171">
        <v>1832947</v>
      </c>
      <c r="E11" s="175"/>
      <c r="F11" s="171">
        <v>8013173</v>
      </c>
      <c r="G11" s="171">
        <v>731643</v>
      </c>
      <c r="H11" s="175">
        <v>180718</v>
      </c>
      <c r="I11" s="175">
        <v>275938</v>
      </c>
      <c r="J11" s="171">
        <v>11876542</v>
      </c>
      <c r="M11" s="164">
        <v>1251240</v>
      </c>
      <c r="N11" s="164">
        <v>831179</v>
      </c>
      <c r="O11" s="164">
        <v>420061</v>
      </c>
      <c r="P11" s="164">
        <v>10825238</v>
      </c>
      <c r="Q11" s="164">
        <v>1245131</v>
      </c>
      <c r="R11" s="164">
        <v>633145</v>
      </c>
      <c r="S11" s="164">
        <v>323470</v>
      </c>
      <c r="T11" s="164">
        <v>14278224</v>
      </c>
      <c r="V11" s="164">
        <v>27011080</v>
      </c>
      <c r="W11" s="164">
        <v>13209245</v>
      </c>
      <c r="X11" s="164">
        <v>13801835</v>
      </c>
      <c r="Y11" s="164">
        <v>121900119</v>
      </c>
      <c r="Z11" s="164">
        <v>21054181</v>
      </c>
      <c r="AA11" s="164">
        <v>8816710</v>
      </c>
      <c r="AB11" s="164">
        <v>4433935</v>
      </c>
      <c r="AC11" s="164">
        <v>183216025</v>
      </c>
    </row>
    <row r="12" spans="1:29" ht="18.75" customHeight="1" x14ac:dyDescent="0.15">
      <c r="A12" s="169" t="s">
        <v>124</v>
      </c>
      <c r="B12" s="171">
        <v>1397947</v>
      </c>
      <c r="C12" s="171">
        <v>496201</v>
      </c>
      <c r="D12" s="171">
        <v>901746</v>
      </c>
      <c r="E12" s="175"/>
      <c r="F12" s="171">
        <v>4480509</v>
      </c>
      <c r="G12" s="171">
        <v>804859</v>
      </c>
      <c r="H12" s="175">
        <v>377891</v>
      </c>
      <c r="I12" s="175">
        <v>145534</v>
      </c>
      <c r="J12" s="171">
        <v>7206740</v>
      </c>
      <c r="M12" s="164">
        <v>1214265</v>
      </c>
      <c r="N12" s="164">
        <v>787387</v>
      </c>
      <c r="O12" s="164">
        <v>426878</v>
      </c>
      <c r="P12" s="164">
        <v>8689777</v>
      </c>
      <c r="Q12" s="164">
        <v>1909886</v>
      </c>
      <c r="R12" s="164">
        <v>914606</v>
      </c>
      <c r="S12" s="164">
        <v>304484</v>
      </c>
      <c r="T12" s="164">
        <v>13033018</v>
      </c>
      <c r="V12" s="164">
        <v>27011080</v>
      </c>
      <c r="W12" s="164">
        <v>13209245</v>
      </c>
      <c r="X12" s="164">
        <v>13801835</v>
      </c>
      <c r="Y12" s="164">
        <v>121900119</v>
      </c>
      <c r="Z12" s="164">
        <v>21054181</v>
      </c>
      <c r="AA12" s="164">
        <v>8816710</v>
      </c>
      <c r="AB12" s="164">
        <v>4433935</v>
      </c>
      <c r="AC12" s="164">
        <v>183216025</v>
      </c>
    </row>
    <row r="13" spans="1:29" ht="18.75" customHeight="1" x14ac:dyDescent="0.15">
      <c r="A13" s="169" t="s">
        <v>142</v>
      </c>
      <c r="B13" s="171">
        <v>1487975</v>
      </c>
      <c r="C13" s="171">
        <v>651750</v>
      </c>
      <c r="D13" s="171">
        <v>836225</v>
      </c>
      <c r="E13" s="175"/>
      <c r="F13" s="171">
        <v>7951117</v>
      </c>
      <c r="G13" s="171">
        <v>979355</v>
      </c>
      <c r="H13" s="175">
        <v>723608</v>
      </c>
      <c r="I13" s="175">
        <v>194407</v>
      </c>
      <c r="J13" s="171">
        <v>11336462</v>
      </c>
      <c r="M13" s="164">
        <v>2427548</v>
      </c>
      <c r="N13" s="164">
        <v>961677</v>
      </c>
      <c r="O13" s="164">
        <v>1465871</v>
      </c>
      <c r="P13" s="164">
        <v>6509953</v>
      </c>
      <c r="Q13" s="164">
        <v>1369266</v>
      </c>
      <c r="R13" s="164">
        <v>582245</v>
      </c>
      <c r="S13" s="164">
        <v>346672</v>
      </c>
      <c r="T13" s="164">
        <v>11235684</v>
      </c>
      <c r="V13" s="164">
        <v>27011080</v>
      </c>
      <c r="W13" s="164">
        <v>13209245</v>
      </c>
      <c r="X13" s="164">
        <v>13801835</v>
      </c>
      <c r="Y13" s="164">
        <v>121900119</v>
      </c>
      <c r="Z13" s="164">
        <v>21054181</v>
      </c>
      <c r="AA13" s="164">
        <v>8816710</v>
      </c>
      <c r="AB13" s="164">
        <v>4433935</v>
      </c>
      <c r="AC13" s="164">
        <v>183216025</v>
      </c>
    </row>
    <row r="14" spans="1:29" ht="9.1999999999999993" customHeight="1" x14ac:dyDescent="0.15">
      <c r="A14" s="169" t="s">
        <v>109</v>
      </c>
      <c r="B14" s="171">
        <v>783975</v>
      </c>
      <c r="C14" s="171">
        <v>353813</v>
      </c>
      <c r="D14" s="171">
        <v>430162</v>
      </c>
      <c r="E14" s="175"/>
      <c r="F14" s="171">
        <v>3110452</v>
      </c>
      <c r="G14" s="171">
        <v>345278</v>
      </c>
      <c r="H14" s="175">
        <v>245107</v>
      </c>
      <c r="I14" s="175">
        <v>81013</v>
      </c>
      <c r="J14" s="171">
        <v>4565825</v>
      </c>
      <c r="M14" s="164">
        <v>2476652</v>
      </c>
      <c r="N14" s="164">
        <v>598113</v>
      </c>
      <c r="O14" s="164">
        <v>1878539</v>
      </c>
      <c r="P14" s="164">
        <v>3748751</v>
      </c>
      <c r="Q14" s="164">
        <v>1198299</v>
      </c>
      <c r="R14" s="164">
        <v>196401</v>
      </c>
      <c r="S14" s="164">
        <v>205002</v>
      </c>
      <c r="T14" s="164">
        <v>7825105</v>
      </c>
      <c r="V14" s="164">
        <v>27011080</v>
      </c>
      <c r="W14" s="164">
        <v>13209245</v>
      </c>
      <c r="X14" s="164">
        <v>13801835</v>
      </c>
      <c r="Y14" s="164">
        <v>121900119</v>
      </c>
      <c r="Z14" s="164">
        <v>21054181</v>
      </c>
      <c r="AA14" s="164">
        <v>8816710</v>
      </c>
      <c r="AB14" s="164">
        <v>4433935</v>
      </c>
      <c r="AC14" s="164">
        <v>183216025</v>
      </c>
    </row>
    <row r="15" spans="1:29" ht="9.1999999999999993" customHeight="1" x14ac:dyDescent="0.15">
      <c r="A15" s="169" t="s">
        <v>110</v>
      </c>
      <c r="B15" s="171">
        <v>3306758</v>
      </c>
      <c r="C15" s="171">
        <v>2079369</v>
      </c>
      <c r="D15" s="171">
        <v>1227389</v>
      </c>
      <c r="E15" s="175"/>
      <c r="F15" s="171">
        <v>14584669</v>
      </c>
      <c r="G15" s="171">
        <v>2434274</v>
      </c>
      <c r="H15" s="175">
        <v>1028900</v>
      </c>
      <c r="I15" s="175">
        <v>601123</v>
      </c>
      <c r="J15" s="171">
        <v>21955724</v>
      </c>
      <c r="M15" s="164">
        <v>1472608</v>
      </c>
      <c r="N15" s="164">
        <v>897135</v>
      </c>
      <c r="O15" s="164">
        <v>575473</v>
      </c>
      <c r="P15" s="164">
        <v>6782375</v>
      </c>
      <c r="Q15" s="164">
        <v>1728801</v>
      </c>
      <c r="R15" s="164">
        <v>550669</v>
      </c>
      <c r="S15" s="164">
        <v>322631</v>
      </c>
      <c r="T15" s="164">
        <v>10857084</v>
      </c>
      <c r="V15" s="164">
        <v>27011080</v>
      </c>
      <c r="W15" s="164">
        <v>13209245</v>
      </c>
      <c r="X15" s="164">
        <v>13801835</v>
      </c>
      <c r="Y15" s="164">
        <v>121900119</v>
      </c>
      <c r="Z15" s="164">
        <v>21054181</v>
      </c>
      <c r="AA15" s="164">
        <v>8816710</v>
      </c>
      <c r="AB15" s="164">
        <v>4433935</v>
      </c>
      <c r="AC15" s="164">
        <v>183216025</v>
      </c>
    </row>
    <row r="16" spans="1:29" ht="18.75" customHeight="1" x14ac:dyDescent="0.15">
      <c r="A16" s="169" t="s">
        <v>111</v>
      </c>
      <c r="B16" s="171">
        <v>1088559</v>
      </c>
      <c r="C16" s="171">
        <v>564032</v>
      </c>
      <c r="D16" s="171">
        <v>524527</v>
      </c>
      <c r="E16" s="175"/>
      <c r="F16" s="171">
        <v>4399199</v>
      </c>
      <c r="G16" s="171">
        <v>1247297</v>
      </c>
      <c r="H16" s="175">
        <v>287317</v>
      </c>
      <c r="I16" s="175">
        <v>177260</v>
      </c>
      <c r="J16" s="171">
        <v>7199632</v>
      </c>
      <c r="M16" s="164">
        <v>2716203</v>
      </c>
      <c r="N16" s="164">
        <v>1691777</v>
      </c>
      <c r="O16" s="164">
        <v>1024426</v>
      </c>
      <c r="P16" s="164">
        <v>14268587</v>
      </c>
      <c r="Q16" s="164">
        <v>2105383</v>
      </c>
      <c r="R16" s="164">
        <v>980927</v>
      </c>
      <c r="S16" s="164">
        <v>507045</v>
      </c>
      <c r="T16" s="164">
        <v>20578145</v>
      </c>
      <c r="V16" s="164">
        <v>27011080</v>
      </c>
      <c r="W16" s="164">
        <v>13209245</v>
      </c>
      <c r="X16" s="164">
        <v>13801835</v>
      </c>
      <c r="Y16" s="164">
        <v>121900119</v>
      </c>
      <c r="Z16" s="164">
        <v>21054181</v>
      </c>
      <c r="AA16" s="164">
        <v>8816710</v>
      </c>
      <c r="AB16" s="164">
        <v>4433935</v>
      </c>
      <c r="AC16" s="164">
        <v>183216025</v>
      </c>
    </row>
    <row r="17" spans="1:29" ht="18.75" customHeight="1" x14ac:dyDescent="0.15">
      <c r="A17" s="169" t="s">
        <v>112</v>
      </c>
      <c r="B17" s="171">
        <v>402370</v>
      </c>
      <c r="C17" s="171">
        <v>271966</v>
      </c>
      <c r="D17" s="171">
        <v>130404</v>
      </c>
      <c r="E17" s="175"/>
      <c r="F17" s="171">
        <v>2597422</v>
      </c>
      <c r="G17" s="171">
        <v>405620</v>
      </c>
      <c r="H17" s="175">
        <v>216670</v>
      </c>
      <c r="I17" s="175">
        <v>90731</v>
      </c>
      <c r="J17" s="171">
        <v>3712813</v>
      </c>
      <c r="M17" s="164">
        <v>3352442</v>
      </c>
      <c r="N17" s="164">
        <v>2297648</v>
      </c>
      <c r="O17" s="164">
        <v>1054794</v>
      </c>
      <c r="P17" s="164">
        <v>17209932</v>
      </c>
      <c r="Q17" s="164">
        <v>3246893</v>
      </c>
      <c r="R17" s="164">
        <v>1019532</v>
      </c>
      <c r="S17" s="164">
        <v>620962</v>
      </c>
      <c r="T17" s="164">
        <v>25449761</v>
      </c>
      <c r="V17" s="164">
        <v>27011080</v>
      </c>
      <c r="W17" s="164">
        <v>13209245</v>
      </c>
      <c r="X17" s="164">
        <v>13801835</v>
      </c>
      <c r="Y17" s="164">
        <v>121900119</v>
      </c>
      <c r="Z17" s="164">
        <v>21054181</v>
      </c>
      <c r="AA17" s="164">
        <v>8816710</v>
      </c>
      <c r="AB17" s="164">
        <v>4433935</v>
      </c>
      <c r="AC17" s="164">
        <v>183216025</v>
      </c>
    </row>
    <row r="18" spans="1:29" ht="27.75" customHeight="1" x14ac:dyDescent="0.15">
      <c r="A18" s="169" t="s">
        <v>113</v>
      </c>
      <c r="B18" s="171">
        <v>1248248</v>
      </c>
      <c r="C18" s="171">
        <v>805021</v>
      </c>
      <c r="D18" s="171">
        <v>443227</v>
      </c>
      <c r="E18" s="175"/>
      <c r="F18" s="171">
        <v>8061436</v>
      </c>
      <c r="G18" s="171">
        <v>1078229</v>
      </c>
      <c r="H18" s="175">
        <v>636861</v>
      </c>
      <c r="I18" s="175">
        <v>233566</v>
      </c>
      <c r="J18" s="171">
        <v>11258340</v>
      </c>
      <c r="M18" s="164">
        <v>719773</v>
      </c>
      <c r="N18" s="164">
        <v>108263</v>
      </c>
      <c r="O18" s="164">
        <v>611510</v>
      </c>
      <c r="P18" s="164">
        <v>680330</v>
      </c>
      <c r="Q18" s="164">
        <v>76098</v>
      </c>
      <c r="R18" s="164">
        <v>21952</v>
      </c>
      <c r="S18" s="164">
        <v>31735</v>
      </c>
      <c r="T18" s="164">
        <v>1529888</v>
      </c>
      <c r="V18" s="164">
        <v>27011080</v>
      </c>
      <c r="W18" s="164">
        <v>13209245</v>
      </c>
      <c r="X18" s="164">
        <v>13801835</v>
      </c>
      <c r="Y18" s="164">
        <v>121900119</v>
      </c>
      <c r="Z18" s="164">
        <v>21054181</v>
      </c>
      <c r="AA18" s="164">
        <v>8816710</v>
      </c>
      <c r="AB18" s="164">
        <v>4433935</v>
      </c>
      <c r="AC18" s="164">
        <v>183216025</v>
      </c>
    </row>
    <row r="19" spans="1:29" ht="37.35" customHeight="1" x14ac:dyDescent="0.15">
      <c r="A19" s="169" t="s">
        <v>114</v>
      </c>
      <c r="B19" s="171">
        <v>3041002</v>
      </c>
      <c r="C19" s="171">
        <v>1387945</v>
      </c>
      <c r="D19" s="171">
        <v>1653057</v>
      </c>
      <c r="E19" s="175"/>
      <c r="F19" s="171">
        <v>13140783</v>
      </c>
      <c r="G19" s="171">
        <v>2108397</v>
      </c>
      <c r="H19" s="175">
        <v>1259319</v>
      </c>
      <c r="I19" s="175">
        <v>468442</v>
      </c>
      <c r="J19" s="171">
        <v>20017943</v>
      </c>
      <c r="M19" s="164">
        <v>2598507</v>
      </c>
      <c r="N19" s="164">
        <v>750099</v>
      </c>
      <c r="O19" s="164">
        <v>1848408</v>
      </c>
      <c r="P19" s="164">
        <v>6574760</v>
      </c>
      <c r="Q19" s="164">
        <v>734708</v>
      </c>
      <c r="R19" s="164">
        <v>125077</v>
      </c>
      <c r="S19" s="164">
        <v>245070</v>
      </c>
      <c r="T19" s="164">
        <v>10278122</v>
      </c>
      <c r="V19" s="164">
        <v>27011080</v>
      </c>
      <c r="W19" s="164">
        <v>13209245</v>
      </c>
      <c r="X19" s="164">
        <v>13801835</v>
      </c>
      <c r="Y19" s="164">
        <v>121900119</v>
      </c>
      <c r="Z19" s="164">
        <v>21054181</v>
      </c>
      <c r="AA19" s="164">
        <v>8816710</v>
      </c>
      <c r="AB19" s="164">
        <v>4433935</v>
      </c>
      <c r="AC19" s="164">
        <v>183216025</v>
      </c>
    </row>
    <row r="20" spans="1:29" ht="18.75" customHeight="1" x14ac:dyDescent="0.15">
      <c r="A20" s="169" t="s">
        <v>115</v>
      </c>
      <c r="B20" s="171">
        <v>4560526</v>
      </c>
      <c r="C20" s="171">
        <v>2956940</v>
      </c>
      <c r="D20" s="171">
        <v>1603586</v>
      </c>
      <c r="E20" s="175"/>
      <c r="F20" s="171">
        <v>27243984</v>
      </c>
      <c r="G20" s="171">
        <v>5629197</v>
      </c>
      <c r="H20" s="175">
        <v>2154808</v>
      </c>
      <c r="I20" s="175">
        <v>1013441</v>
      </c>
      <c r="J20" s="171">
        <v>40601956</v>
      </c>
      <c r="M20" s="164"/>
      <c r="N20" s="164"/>
      <c r="O20" s="164"/>
      <c r="P20" s="164"/>
      <c r="Q20" s="164"/>
      <c r="R20" s="164"/>
      <c r="S20" s="164"/>
      <c r="T20" s="164"/>
      <c r="V20" s="164"/>
      <c r="W20" s="164"/>
      <c r="X20" s="164"/>
      <c r="Y20" s="164"/>
      <c r="Z20" s="164"/>
      <c r="AA20" s="164"/>
      <c r="AB20" s="164"/>
      <c r="AC20" s="164"/>
    </row>
    <row r="21" spans="1:29" ht="27.75" customHeight="1" x14ac:dyDescent="0.15">
      <c r="A21" s="169" t="s">
        <v>116</v>
      </c>
      <c r="B21" s="171">
        <v>3793249</v>
      </c>
      <c r="C21" s="171">
        <v>1823515</v>
      </c>
      <c r="D21" s="171">
        <v>1969734</v>
      </c>
      <c r="E21" s="175"/>
      <c r="F21" s="171">
        <v>11364965</v>
      </c>
      <c r="G21" s="171">
        <v>2253508</v>
      </c>
      <c r="H21" s="175">
        <v>1050469</v>
      </c>
      <c r="I21" s="175">
        <v>671136</v>
      </c>
      <c r="J21" s="171">
        <v>19133327</v>
      </c>
      <c r="M21" s="164"/>
      <c r="N21" s="164"/>
      <c r="O21" s="164"/>
      <c r="P21" s="164"/>
      <c r="Q21" s="164"/>
      <c r="R21" s="164"/>
      <c r="S21" s="164"/>
      <c r="T21" s="164"/>
      <c r="V21" s="164"/>
      <c r="W21" s="164"/>
      <c r="X21" s="164"/>
      <c r="Y21" s="164"/>
      <c r="Z21" s="164"/>
      <c r="AA21" s="164"/>
      <c r="AB21" s="164"/>
      <c r="AC21" s="164"/>
    </row>
    <row r="22" spans="1:29" ht="18.75" customHeight="1" x14ac:dyDescent="0.15">
      <c r="A22" s="169" t="s">
        <v>117</v>
      </c>
      <c r="B22" s="171">
        <v>1648643</v>
      </c>
      <c r="C22" s="171">
        <v>627095</v>
      </c>
      <c r="D22" s="171">
        <v>1021548</v>
      </c>
      <c r="E22" s="175"/>
      <c r="F22" s="171">
        <v>5801309</v>
      </c>
      <c r="G22" s="171">
        <v>898205</v>
      </c>
      <c r="H22" s="175">
        <v>539402</v>
      </c>
      <c r="I22" s="175">
        <v>200835</v>
      </c>
      <c r="J22" s="171">
        <v>9088394</v>
      </c>
      <c r="M22" s="164"/>
      <c r="N22" s="164"/>
      <c r="O22" s="164"/>
      <c r="P22" s="164"/>
      <c r="Q22" s="164"/>
      <c r="R22" s="164"/>
      <c r="S22" s="164"/>
      <c r="T22" s="164"/>
      <c r="V22" s="164"/>
      <c r="W22" s="164"/>
      <c r="X22" s="164"/>
      <c r="Y22" s="164"/>
      <c r="Z22" s="164"/>
      <c r="AA22" s="164"/>
      <c r="AB22" s="164"/>
      <c r="AC22" s="164"/>
    </row>
    <row r="23" spans="1:29" ht="9" customHeight="1" x14ac:dyDescent="0.15">
      <c r="A23" s="169" t="s">
        <v>118</v>
      </c>
      <c r="B23" s="171">
        <v>862949</v>
      </c>
      <c r="C23" s="171">
        <v>676949</v>
      </c>
      <c r="D23" s="171">
        <v>186000</v>
      </c>
      <c r="E23" s="175"/>
      <c r="F23" s="171">
        <v>5719085</v>
      </c>
      <c r="G23" s="171">
        <v>1365078</v>
      </c>
      <c r="H23" s="175">
        <v>298251</v>
      </c>
      <c r="I23" s="175">
        <v>278952</v>
      </c>
      <c r="J23" s="171">
        <v>8524315</v>
      </c>
      <c r="M23" s="164"/>
      <c r="N23" s="164"/>
      <c r="O23" s="164"/>
      <c r="P23" s="164"/>
      <c r="Q23" s="164"/>
      <c r="R23" s="164"/>
      <c r="S23" s="164"/>
      <c r="T23" s="164"/>
      <c r="V23" s="164"/>
      <c r="W23" s="164"/>
      <c r="X23" s="164"/>
      <c r="Y23" s="164"/>
      <c r="Z23" s="164"/>
      <c r="AA23" s="164"/>
      <c r="AB23" s="164"/>
      <c r="AC23" s="164"/>
    </row>
    <row r="24" spans="1:29" ht="9" customHeight="1" x14ac:dyDescent="0.15">
      <c r="A24" s="169" t="s">
        <v>119</v>
      </c>
      <c r="B24" s="171">
        <v>160622</v>
      </c>
      <c r="C24" s="171">
        <v>140405</v>
      </c>
      <c r="D24" s="171">
        <v>20217</v>
      </c>
      <c r="E24" s="175"/>
      <c r="F24" s="171">
        <v>763381</v>
      </c>
      <c r="G24" s="171">
        <v>147423</v>
      </c>
      <c r="H24" s="175">
        <v>35583</v>
      </c>
      <c r="I24" s="175">
        <v>53269</v>
      </c>
      <c r="J24" s="171">
        <v>1160278</v>
      </c>
      <c r="M24" s="164">
        <v>3125002</v>
      </c>
      <c r="N24" s="164">
        <v>1134022</v>
      </c>
      <c r="O24" s="164">
        <v>1990980</v>
      </c>
      <c r="P24" s="164">
        <v>10863636</v>
      </c>
      <c r="Q24" s="164">
        <v>1854222</v>
      </c>
      <c r="R24" s="164">
        <v>726505</v>
      </c>
      <c r="S24" s="164">
        <v>348231</v>
      </c>
      <c r="T24" s="164">
        <v>16917596</v>
      </c>
      <c r="V24" s="164">
        <v>27011080</v>
      </c>
      <c r="W24" s="164">
        <v>13209245</v>
      </c>
      <c r="X24" s="164">
        <v>13801835</v>
      </c>
      <c r="Y24" s="164">
        <v>121900119</v>
      </c>
      <c r="Z24" s="164">
        <v>21054181</v>
      </c>
      <c r="AA24" s="164">
        <v>8816710</v>
      </c>
      <c r="AB24" s="164">
        <v>4433935</v>
      </c>
      <c r="AC24" s="164">
        <v>183216025</v>
      </c>
    </row>
    <row r="25" spans="1:29" ht="18.75" customHeight="1" thickBot="1" x14ac:dyDescent="0.2">
      <c r="A25" s="182" t="s">
        <v>72</v>
      </c>
      <c r="B25" s="184">
        <v>653035</v>
      </c>
      <c r="C25" s="184">
        <v>403981</v>
      </c>
      <c r="D25" s="184">
        <v>249054</v>
      </c>
      <c r="E25" s="183"/>
      <c r="F25" s="184">
        <v>1127420</v>
      </c>
      <c r="G25" s="184">
        <v>718142</v>
      </c>
      <c r="H25" s="183">
        <v>139222</v>
      </c>
      <c r="I25" s="183">
        <v>115796</v>
      </c>
      <c r="J25" s="184">
        <v>2753615</v>
      </c>
      <c r="M25" s="164">
        <v>2160682</v>
      </c>
      <c r="N25" s="164">
        <v>919459</v>
      </c>
      <c r="O25" s="164">
        <v>1241223</v>
      </c>
      <c r="P25" s="164">
        <v>6851118</v>
      </c>
      <c r="Q25" s="164">
        <v>1928765</v>
      </c>
      <c r="R25" s="164">
        <v>285246</v>
      </c>
      <c r="S25" s="164">
        <v>282155</v>
      </c>
      <c r="T25" s="164">
        <v>11507966</v>
      </c>
      <c r="V25" s="164">
        <v>27011080</v>
      </c>
      <c r="W25" s="164">
        <v>13209245</v>
      </c>
      <c r="X25" s="164">
        <v>13801835</v>
      </c>
      <c r="Y25" s="164">
        <v>121900119</v>
      </c>
      <c r="Z25" s="164">
        <v>21054181</v>
      </c>
      <c r="AA25" s="164">
        <v>8816710</v>
      </c>
      <c r="AB25" s="164">
        <v>4433935</v>
      </c>
      <c r="AC25" s="164">
        <v>183216025</v>
      </c>
    </row>
    <row r="26" spans="1:29" ht="9.1999999999999993" customHeight="1" x14ac:dyDescent="0.15">
      <c r="A26" s="185" t="s">
        <v>0</v>
      </c>
      <c r="B26" s="187">
        <v>28240105</v>
      </c>
      <c r="C26" s="187">
        <v>14446153</v>
      </c>
      <c r="D26" s="187">
        <v>13793952</v>
      </c>
      <c r="E26" s="186"/>
      <c r="F26" s="187">
        <v>121891874</v>
      </c>
      <c r="G26" s="187">
        <v>21434062</v>
      </c>
      <c r="H26" s="186">
        <v>9268401</v>
      </c>
      <c r="I26" s="186">
        <v>4715036</v>
      </c>
      <c r="J26" s="187">
        <v>185549478</v>
      </c>
      <c r="M26" s="164"/>
      <c r="N26" s="164"/>
      <c r="O26" s="164"/>
      <c r="P26" s="164"/>
      <c r="Q26" s="164"/>
      <c r="R26" s="164"/>
      <c r="S26" s="164"/>
      <c r="T26" s="164"/>
      <c r="V26" s="164"/>
      <c r="W26" s="164"/>
      <c r="X26" s="164"/>
      <c r="Y26" s="164"/>
      <c r="Z26" s="164"/>
      <c r="AA26" s="164"/>
      <c r="AB26" s="164"/>
      <c r="AC26" s="164"/>
    </row>
    <row r="27" spans="1:29" ht="9.1999999999999993" customHeight="1" x14ac:dyDescent="0.15">
      <c r="A27" s="515"/>
      <c r="B27" s="515"/>
      <c r="C27" s="515"/>
      <c r="D27" s="515"/>
      <c r="E27" s="515"/>
      <c r="F27" s="515"/>
      <c r="G27" s="515"/>
      <c r="H27" s="515"/>
      <c r="I27" s="515"/>
      <c r="J27" s="515"/>
      <c r="K27" s="55"/>
    </row>
    <row r="28" spans="1:29" ht="9.1999999999999993" customHeight="1" x14ac:dyDescent="0.15">
      <c r="A28" s="516" t="s">
        <v>332</v>
      </c>
      <c r="B28" s="516"/>
      <c r="C28" s="516"/>
      <c r="D28" s="516"/>
      <c r="E28" s="516"/>
      <c r="F28" s="516"/>
      <c r="G28" s="516"/>
      <c r="H28" s="516"/>
      <c r="I28" s="516"/>
      <c r="J28" s="516"/>
    </row>
    <row r="29" spans="1:29" ht="18.75" customHeight="1" x14ac:dyDescent="0.15">
      <c r="A29" s="167" t="s">
        <v>108</v>
      </c>
      <c r="B29" s="375">
        <f>(B8/B$26)*100</f>
        <v>2.9638062606353621</v>
      </c>
      <c r="C29" s="375">
        <f t="shared" ref="C29:J29" si="0">(C8/C$26)*100</f>
        <v>1.1249569349016311</v>
      </c>
      <c r="D29" s="375">
        <f t="shared" si="0"/>
        <v>4.8895994418423374</v>
      </c>
      <c r="E29" s="375"/>
      <c r="F29" s="375">
        <f t="shared" si="0"/>
        <v>1.374139181747259</v>
      </c>
      <c r="G29" s="375">
        <f t="shared" si="0"/>
        <v>0.41999038726303956</v>
      </c>
      <c r="H29" s="375">
        <f t="shared" si="0"/>
        <v>0.39018596627400992</v>
      </c>
      <c r="I29" s="375">
        <f t="shared" si="0"/>
        <v>1.1628331151660347</v>
      </c>
      <c r="J29" s="375">
        <f t="shared" si="0"/>
        <v>1.4513428057178366</v>
      </c>
      <c r="K29" s="166"/>
      <c r="M29" s="56">
        <f t="shared" ref="M29:M39" si="1">M8/V8*100</f>
        <v>7.0766996358531387</v>
      </c>
      <c r="N29" s="56">
        <f t="shared" ref="N29:N39" si="2">N8/W8*100</f>
        <v>8.9980691553529368</v>
      </c>
      <c r="O29" s="56">
        <f t="shared" ref="O29:O39" si="3">O8/X8*100</f>
        <v>5.2378252601918511</v>
      </c>
      <c r="P29" s="56">
        <f t="shared" ref="P29:P39" si="4">P8/Y8*100</f>
        <v>14.829598320572599</v>
      </c>
      <c r="Q29" s="56">
        <f t="shared" ref="Q29:Q39" si="5">Q8/Z8*100</f>
        <v>8.6701306500594821</v>
      </c>
      <c r="R29" s="56">
        <f t="shared" ref="R29:R39" si="6">R8/AA8*100</f>
        <v>14.920418160515659</v>
      </c>
      <c r="S29" s="56">
        <f t="shared" ref="S29:S39" si="7">S8/AB8*100</f>
        <v>10.671469022437179</v>
      </c>
      <c r="T29" s="56">
        <f t="shared" ref="T29:T39" si="8">T8/AC8*100</f>
        <v>12.882536885078693</v>
      </c>
      <c r="U29" s="56"/>
    </row>
    <row r="30" spans="1:29" ht="9.1999999999999993" customHeight="1" x14ac:dyDescent="0.15">
      <c r="A30" s="169" t="s">
        <v>42</v>
      </c>
      <c r="B30" s="375">
        <f t="shared" ref="B30:J30" si="9">(B9/B$26)*100</f>
        <v>0.55604609118840032</v>
      </c>
      <c r="C30" s="375">
        <f t="shared" si="9"/>
        <v>0.71927799740179965</v>
      </c>
      <c r="D30" s="375">
        <f t="shared" si="9"/>
        <v>0.38509630887507801</v>
      </c>
      <c r="E30" s="375"/>
      <c r="F30" s="375">
        <f t="shared" si="9"/>
        <v>0.63963574799087919</v>
      </c>
      <c r="G30" s="375">
        <f t="shared" si="9"/>
        <v>0.25912027314281355</v>
      </c>
      <c r="H30" s="375">
        <f t="shared" si="9"/>
        <v>0.19451035836710129</v>
      </c>
      <c r="I30" s="375">
        <f t="shared" si="9"/>
        <v>0.54794915669784916</v>
      </c>
      <c r="J30" s="375">
        <f t="shared" si="9"/>
        <v>0.55839337904254305</v>
      </c>
      <c r="K30" s="166"/>
      <c r="M30" s="56">
        <f t="shared" si="1"/>
        <v>1.967052039385319</v>
      </c>
      <c r="N30" s="56">
        <f t="shared" si="2"/>
        <v>2.6356540438155247</v>
      </c>
      <c r="O30" s="56">
        <f t="shared" si="3"/>
        <v>1.3271568599392762</v>
      </c>
      <c r="P30" s="56">
        <f t="shared" si="4"/>
        <v>4.8871125384217224</v>
      </c>
      <c r="Q30" s="56">
        <f t="shared" si="5"/>
        <v>2.4239413539762009</v>
      </c>
      <c r="R30" s="56">
        <f t="shared" si="6"/>
        <v>13.170944717473979</v>
      </c>
      <c r="S30" s="56">
        <f t="shared" si="7"/>
        <v>4.2525882765534453</v>
      </c>
      <c r="T30" s="56">
        <f t="shared" si="8"/>
        <v>4.5568393921874462</v>
      </c>
    </row>
    <row r="31" spans="1:29" ht="9.1999999999999993" customHeight="1" x14ac:dyDescent="0.15">
      <c r="A31" s="169" t="s">
        <v>43</v>
      </c>
      <c r="B31" s="375">
        <f t="shared" ref="B31:J31" si="10">(B10/B$26)*100</f>
        <v>0.47863490592545599</v>
      </c>
      <c r="C31" s="375">
        <f t="shared" si="10"/>
        <v>0.68272155223608666</v>
      </c>
      <c r="D31" s="375">
        <f t="shared" si="10"/>
        <v>0.26489870343176486</v>
      </c>
      <c r="E31" s="375"/>
      <c r="F31" s="375">
        <f t="shared" si="10"/>
        <v>0.88467095025546982</v>
      </c>
      <c r="G31" s="375">
        <f t="shared" si="10"/>
        <v>0.66247825540487848</v>
      </c>
      <c r="H31" s="375">
        <f t="shared" si="10"/>
        <v>0.43246941948238971</v>
      </c>
      <c r="I31" s="375">
        <f t="shared" si="10"/>
        <v>0.69838279071464138</v>
      </c>
      <c r="J31" s="375">
        <f t="shared" si="10"/>
        <v>0.7698846773365754</v>
      </c>
      <c r="K31" s="166"/>
      <c r="M31" s="56">
        <f t="shared" si="1"/>
        <v>1.5283468857964955</v>
      </c>
      <c r="N31" s="56">
        <f t="shared" si="2"/>
        <v>2.2307785191356508</v>
      </c>
      <c r="O31" s="56">
        <f t="shared" si="3"/>
        <v>0.85607457269268905</v>
      </c>
      <c r="P31" s="56">
        <f t="shared" si="4"/>
        <v>2.7981039132537679</v>
      </c>
      <c r="Q31" s="56">
        <f t="shared" si="5"/>
        <v>2.9531474057338065</v>
      </c>
      <c r="R31" s="56">
        <f t="shared" si="6"/>
        <v>1.7317570839916478</v>
      </c>
      <c r="S31" s="56">
        <f t="shared" si="7"/>
        <v>2.5652383266782217</v>
      </c>
      <c r="T31" s="56">
        <f t="shared" si="8"/>
        <v>2.5717734024630214</v>
      </c>
    </row>
    <row r="32" spans="1:29" ht="9.1999999999999993" customHeight="1" x14ac:dyDescent="0.15">
      <c r="A32" s="169" t="s">
        <v>44</v>
      </c>
      <c r="B32" s="375">
        <f t="shared" ref="B32:J32" si="11">(B11/B$26)*100</f>
        <v>9.4725922584211357</v>
      </c>
      <c r="C32" s="375">
        <f t="shared" si="11"/>
        <v>5.8293927802093748</v>
      </c>
      <c r="D32" s="375">
        <f t="shared" si="11"/>
        <v>13.288048269270474</v>
      </c>
      <c r="E32" s="375"/>
      <c r="F32" s="375">
        <f t="shared" si="11"/>
        <v>6.5740009871371736</v>
      </c>
      <c r="G32" s="375">
        <f t="shared" si="11"/>
        <v>3.4134593806810858</v>
      </c>
      <c r="H32" s="375">
        <f t="shared" si="11"/>
        <v>1.9498293179157873</v>
      </c>
      <c r="I32" s="375">
        <f t="shared" si="11"/>
        <v>5.8522989007931221</v>
      </c>
      <c r="J32" s="375">
        <f t="shared" si="11"/>
        <v>6.4007412621230868</v>
      </c>
      <c r="K32" s="166"/>
      <c r="M32" s="56">
        <f t="shared" si="1"/>
        <v>4.6323212548332018</v>
      </c>
      <c r="N32" s="56">
        <f t="shared" si="2"/>
        <v>6.2924035400963492</v>
      </c>
      <c r="O32" s="56">
        <f t="shared" si="3"/>
        <v>3.0435155904993794</v>
      </c>
      <c r="P32" s="56">
        <f t="shared" si="4"/>
        <v>8.8804162693229198</v>
      </c>
      <c r="Q32" s="56">
        <f t="shared" si="5"/>
        <v>5.9139369990217139</v>
      </c>
      <c r="R32" s="56">
        <f t="shared" si="6"/>
        <v>7.1811934383687337</v>
      </c>
      <c r="S32" s="56">
        <f t="shared" si="7"/>
        <v>7.295325709555958</v>
      </c>
      <c r="T32" s="56">
        <f t="shared" si="8"/>
        <v>7.7931087086951036</v>
      </c>
    </row>
    <row r="33" spans="1:20" ht="18.600000000000001" customHeight="1" x14ac:dyDescent="0.15">
      <c r="A33" s="169" t="s">
        <v>124</v>
      </c>
      <c r="B33" s="375">
        <f t="shared" ref="B33:J33" si="12">(B12/B$26)*100</f>
        <v>4.9502188465659032</v>
      </c>
      <c r="C33" s="375">
        <f t="shared" si="12"/>
        <v>3.4348314045960886</v>
      </c>
      <c r="D33" s="375">
        <f t="shared" si="12"/>
        <v>6.5372563279907023</v>
      </c>
      <c r="E33" s="375"/>
      <c r="F33" s="375">
        <f t="shared" si="12"/>
        <v>3.6758061493090182</v>
      </c>
      <c r="G33" s="375">
        <f t="shared" si="12"/>
        <v>3.7550465236127426</v>
      </c>
      <c r="H33" s="375">
        <f t="shared" si="12"/>
        <v>4.0771973504383334</v>
      </c>
      <c r="I33" s="375">
        <f t="shared" si="12"/>
        <v>3.0865936124347728</v>
      </c>
      <c r="J33" s="375">
        <f t="shared" si="12"/>
        <v>3.8839990700485827</v>
      </c>
      <c r="K33" s="166"/>
      <c r="M33" s="56">
        <f t="shared" si="1"/>
        <v>4.4954329852786339</v>
      </c>
      <c r="N33" s="56">
        <f t="shared" si="2"/>
        <v>5.9608781576842578</v>
      </c>
      <c r="O33" s="56">
        <f t="shared" si="3"/>
        <v>3.0929075735219267</v>
      </c>
      <c r="P33" s="56">
        <f t="shared" si="4"/>
        <v>7.1286041976710459</v>
      </c>
      <c r="Q33" s="56">
        <f t="shared" si="5"/>
        <v>9.0712908756697779</v>
      </c>
      <c r="R33" s="56">
        <f t="shared" si="6"/>
        <v>10.373552039252736</v>
      </c>
      <c r="S33" s="56">
        <f t="shared" si="7"/>
        <v>6.8671281829796786</v>
      </c>
      <c r="T33" s="56">
        <f t="shared" si="8"/>
        <v>7.1134705602307449</v>
      </c>
    </row>
    <row r="34" spans="1:20" ht="18.600000000000001" customHeight="1" x14ac:dyDescent="0.15">
      <c r="A34" s="169" t="s">
        <v>142</v>
      </c>
      <c r="B34" s="375">
        <f t="shared" ref="B34:J34" si="13">(B13/B$26)*100</f>
        <v>5.2690136952394475</v>
      </c>
      <c r="C34" s="375">
        <f t="shared" si="13"/>
        <v>4.5115817339052136</v>
      </c>
      <c r="D34" s="375">
        <f t="shared" si="13"/>
        <v>6.0622582998693924</v>
      </c>
      <c r="E34" s="375"/>
      <c r="F34" s="375">
        <f t="shared" si="13"/>
        <v>6.5230902923028324</v>
      </c>
      <c r="G34" s="375">
        <f t="shared" si="13"/>
        <v>4.569152594594529</v>
      </c>
      <c r="H34" s="375">
        <f t="shared" si="13"/>
        <v>7.8072582314899845</v>
      </c>
      <c r="I34" s="375">
        <f t="shared" si="13"/>
        <v>4.1231286463136225</v>
      </c>
      <c r="J34" s="375">
        <f t="shared" si="13"/>
        <v>6.1096706507576375</v>
      </c>
      <c r="K34" s="166"/>
      <c r="M34" s="56">
        <f t="shared" si="1"/>
        <v>8.9872304254402255</v>
      </c>
      <c r="N34" s="56">
        <f t="shared" si="2"/>
        <v>7.2803328275007395</v>
      </c>
      <c r="O34" s="56">
        <f t="shared" si="3"/>
        <v>10.620841359138113</v>
      </c>
      <c r="P34" s="56">
        <f t="shared" si="4"/>
        <v>5.3403992165093781</v>
      </c>
      <c r="Q34" s="56">
        <f t="shared" si="5"/>
        <v>6.5035348560934292</v>
      </c>
      <c r="R34" s="56">
        <f t="shared" si="6"/>
        <v>6.6038805858421119</v>
      </c>
      <c r="S34" s="56">
        <f t="shared" si="7"/>
        <v>7.8186080761219996</v>
      </c>
      <c r="T34" s="56">
        <f t="shared" si="8"/>
        <v>6.1324788593137534</v>
      </c>
    </row>
    <row r="35" spans="1:20" ht="9.1999999999999993" customHeight="1" x14ac:dyDescent="0.15">
      <c r="A35" s="169" t="s">
        <v>109</v>
      </c>
      <c r="B35" s="375">
        <f t="shared" ref="B35:J35" si="14">(B14/B$26)*100</f>
        <v>2.7761051171729001</v>
      </c>
      <c r="C35" s="375">
        <f t="shared" si="14"/>
        <v>2.449184914488999</v>
      </c>
      <c r="D35" s="375">
        <f t="shared" si="14"/>
        <v>3.1184826509473136</v>
      </c>
      <c r="E35" s="375"/>
      <c r="F35" s="375">
        <f t="shared" si="14"/>
        <v>2.551812436651848</v>
      </c>
      <c r="G35" s="375">
        <f t="shared" si="14"/>
        <v>1.6108845817465676</v>
      </c>
      <c r="H35" s="375">
        <f t="shared" si="14"/>
        <v>2.6445446199403757</v>
      </c>
      <c r="I35" s="375">
        <f t="shared" si="14"/>
        <v>1.7181841241509079</v>
      </c>
      <c r="J35" s="375">
        <f t="shared" si="14"/>
        <v>2.4607048476848856</v>
      </c>
      <c r="K35" s="166"/>
      <c r="M35" s="56">
        <f t="shared" si="1"/>
        <v>9.1690224900300166</v>
      </c>
      <c r="N35" s="56">
        <f t="shared" si="2"/>
        <v>4.5279877843131837</v>
      </c>
      <c r="O35" s="56">
        <f t="shared" si="3"/>
        <v>13.61079160850713</v>
      </c>
      <c r="P35" s="56">
        <f t="shared" si="4"/>
        <v>3.0752644302176604</v>
      </c>
      <c r="Q35" s="56">
        <f t="shared" si="5"/>
        <v>5.6915013697279413</v>
      </c>
      <c r="R35" s="56">
        <f t="shared" si="6"/>
        <v>2.2275996375065077</v>
      </c>
      <c r="S35" s="56">
        <f t="shared" si="7"/>
        <v>4.6234777911719505</v>
      </c>
      <c r="T35" s="56">
        <f t="shared" si="8"/>
        <v>4.270971930539373</v>
      </c>
    </row>
    <row r="36" spans="1:20" ht="9.1999999999999993" customHeight="1" x14ac:dyDescent="0.15">
      <c r="A36" s="169" t="s">
        <v>110</v>
      </c>
      <c r="B36" s="375">
        <f t="shared" ref="B36:J36" si="15">(B15/B$26)*100</f>
        <v>11.709439465611052</v>
      </c>
      <c r="C36" s="375">
        <f t="shared" si="15"/>
        <v>14.393928958110855</v>
      </c>
      <c r="D36" s="375">
        <f t="shared" si="15"/>
        <v>8.89802284363466</v>
      </c>
      <c r="E36" s="375"/>
      <c r="F36" s="375">
        <f t="shared" si="15"/>
        <v>11.965251268513601</v>
      </c>
      <c r="G36" s="375">
        <f t="shared" si="15"/>
        <v>11.357035358020333</v>
      </c>
      <c r="H36" s="375">
        <f t="shared" si="15"/>
        <v>11.101159736183188</v>
      </c>
      <c r="I36" s="375">
        <f t="shared" si="15"/>
        <v>12.74906490639732</v>
      </c>
      <c r="J36" s="375">
        <f t="shared" si="15"/>
        <v>11.832813671402514</v>
      </c>
      <c r="K36" s="166"/>
      <c r="M36" s="56">
        <f t="shared" si="1"/>
        <v>5.4518664192620214</v>
      </c>
      <c r="N36" s="56">
        <f t="shared" si="2"/>
        <v>6.7917204957588417</v>
      </c>
      <c r="O36" s="56">
        <f t="shared" si="3"/>
        <v>4.1695397749647052</v>
      </c>
      <c r="P36" s="56">
        <f t="shared" si="4"/>
        <v>5.56387889990493</v>
      </c>
      <c r="Q36" s="56">
        <f t="shared" si="5"/>
        <v>8.2112004261766351</v>
      </c>
      <c r="R36" s="56">
        <f t="shared" si="6"/>
        <v>6.2457424594888566</v>
      </c>
      <c r="S36" s="56">
        <f t="shared" si="7"/>
        <v>7.2764034655447132</v>
      </c>
      <c r="T36" s="56">
        <f t="shared" si="8"/>
        <v>5.9258375461425938</v>
      </c>
    </row>
    <row r="37" spans="1:20" ht="18.600000000000001" customHeight="1" x14ac:dyDescent="0.15">
      <c r="A37" s="169" t="s">
        <v>111</v>
      </c>
      <c r="B37" s="375">
        <f t="shared" ref="B37:J37" si="16">(B16/B$26)*100</f>
        <v>3.8546563477720777</v>
      </c>
      <c r="C37" s="375">
        <f t="shared" si="16"/>
        <v>3.9043750955704262</v>
      </c>
      <c r="D37" s="375">
        <f t="shared" si="16"/>
        <v>3.8025868148591497</v>
      </c>
      <c r="E37" s="375"/>
      <c r="F37" s="375">
        <f t="shared" si="16"/>
        <v>3.6090994876327853</v>
      </c>
      <c r="G37" s="375">
        <f t="shared" si="16"/>
        <v>5.8192282918655369</v>
      </c>
      <c r="H37" s="375">
        <f t="shared" si="16"/>
        <v>3.099962981748416</v>
      </c>
      <c r="I37" s="375">
        <f t="shared" si="16"/>
        <v>3.7594622819422803</v>
      </c>
      <c r="J37" s="375">
        <f t="shared" si="16"/>
        <v>3.8801682858951509</v>
      </c>
      <c r="K37" s="166"/>
      <c r="M37" s="56">
        <f t="shared" si="1"/>
        <v>10.055884474075082</v>
      </c>
      <c r="N37" s="56">
        <f t="shared" si="2"/>
        <v>12.807522307293112</v>
      </c>
      <c r="O37" s="56">
        <f t="shared" si="3"/>
        <v>7.4223898488860351</v>
      </c>
      <c r="P37" s="56">
        <f t="shared" si="4"/>
        <v>11.705146079471834</v>
      </c>
      <c r="Q37" s="56">
        <f t="shared" si="5"/>
        <v>9.9998332872696398</v>
      </c>
      <c r="R37" s="56">
        <f t="shared" si="6"/>
        <v>11.125771404526178</v>
      </c>
      <c r="S37" s="56">
        <f t="shared" si="7"/>
        <v>11.435553295210688</v>
      </c>
      <c r="T37" s="56">
        <f t="shared" si="8"/>
        <v>11.231629438527552</v>
      </c>
    </row>
    <row r="38" spans="1:20" ht="18.600000000000001" customHeight="1" x14ac:dyDescent="0.15">
      <c r="A38" s="169" t="s">
        <v>112</v>
      </c>
      <c r="B38" s="375">
        <f t="shared" ref="B38:J38" si="17">(B17/B$26)*100</f>
        <v>1.4248176485179498</v>
      </c>
      <c r="C38" s="375">
        <f t="shared" si="17"/>
        <v>1.882618853614523</v>
      </c>
      <c r="D38" s="375">
        <f t="shared" si="17"/>
        <v>0.94537084078587486</v>
      </c>
      <c r="E38" s="375"/>
      <c r="F38" s="375">
        <f t="shared" si="17"/>
        <v>2.1309230178871483</v>
      </c>
      <c r="G38" s="375">
        <f t="shared" si="17"/>
        <v>1.8924084478247756</v>
      </c>
      <c r="H38" s="375">
        <f t="shared" si="17"/>
        <v>2.3377279425005457</v>
      </c>
      <c r="I38" s="375">
        <f t="shared" si="17"/>
        <v>1.92429071591394</v>
      </c>
      <c r="J38" s="375">
        <f t="shared" si="17"/>
        <v>2.0009827244030296</v>
      </c>
      <c r="K38" s="166"/>
      <c r="M38" s="56">
        <f t="shared" si="1"/>
        <v>12.41135859802718</v>
      </c>
      <c r="N38" s="56">
        <f t="shared" si="2"/>
        <v>17.394241684517169</v>
      </c>
      <c r="O38" s="56">
        <f t="shared" si="3"/>
        <v>7.6424185624592678</v>
      </c>
      <c r="P38" s="56">
        <f t="shared" si="4"/>
        <v>14.118060048817508</v>
      </c>
      <c r="Q38" s="56">
        <f t="shared" si="5"/>
        <v>15.421606758296608</v>
      </c>
      <c r="R38" s="56">
        <f t="shared" si="6"/>
        <v>11.563633146604573</v>
      </c>
      <c r="S38" s="56">
        <f t="shared" si="7"/>
        <v>14.004761007998539</v>
      </c>
      <c r="T38" s="56">
        <f t="shared" si="8"/>
        <v>13.890575892583632</v>
      </c>
    </row>
    <row r="39" spans="1:20" ht="27.75" customHeight="1" x14ac:dyDescent="0.15">
      <c r="A39" s="169" t="s">
        <v>113</v>
      </c>
      <c r="B39" s="375">
        <f t="shared" ref="B39:J39" si="18">(B18/B$26)*100</f>
        <v>4.4201252084579714</v>
      </c>
      <c r="C39" s="375">
        <f t="shared" si="18"/>
        <v>5.572563159202315</v>
      </c>
      <c r="D39" s="375">
        <f t="shared" si="18"/>
        <v>3.2131980740544837</v>
      </c>
      <c r="E39" s="375"/>
      <c r="F39" s="375">
        <f t="shared" si="18"/>
        <v>6.6135959153437911</v>
      </c>
      <c r="G39" s="375">
        <f t="shared" si="18"/>
        <v>5.0304463988207182</v>
      </c>
      <c r="H39" s="375">
        <f t="shared" si="18"/>
        <v>6.8713146960300922</v>
      </c>
      <c r="I39" s="375">
        <f t="shared" si="18"/>
        <v>4.9536419234126736</v>
      </c>
      <c r="J39" s="375">
        <f t="shared" si="18"/>
        <v>6.0675675950971959</v>
      </c>
      <c r="K39" s="166"/>
      <c r="M39" s="56">
        <f t="shared" si="1"/>
        <v>2.6647323987045319</v>
      </c>
      <c r="N39" s="56">
        <f t="shared" si="2"/>
        <v>0.81960021182134168</v>
      </c>
      <c r="O39" s="56">
        <f t="shared" si="3"/>
        <v>4.4306427369983776</v>
      </c>
      <c r="P39" s="56">
        <f t="shared" si="4"/>
        <v>0.55810445927456398</v>
      </c>
      <c r="Q39" s="56">
        <f t="shared" si="5"/>
        <v>0.36143889900063081</v>
      </c>
      <c r="R39" s="56">
        <f t="shared" si="6"/>
        <v>0.24898176303859376</v>
      </c>
      <c r="S39" s="56">
        <f t="shared" si="7"/>
        <v>0.71572993289256603</v>
      </c>
      <c r="T39" s="56">
        <f t="shared" si="8"/>
        <v>0.83501866171367922</v>
      </c>
    </row>
    <row r="40" spans="1:20" ht="37.35" customHeight="1" x14ac:dyDescent="0.15">
      <c r="A40" s="169" t="s">
        <v>114</v>
      </c>
      <c r="B40" s="375">
        <f t="shared" ref="B40:J40" si="19">(B19/B$26)*100</f>
        <v>10.768380641644216</v>
      </c>
      <c r="C40" s="375">
        <f t="shared" si="19"/>
        <v>9.6077135552973854</v>
      </c>
      <c r="D40" s="375">
        <f t="shared" si="19"/>
        <v>11.98392599887255</v>
      </c>
      <c r="E40" s="375"/>
      <c r="F40" s="375">
        <f t="shared" si="19"/>
        <v>10.780688300846043</v>
      </c>
      <c r="G40" s="375">
        <f t="shared" si="19"/>
        <v>9.8366655839663064</v>
      </c>
      <c r="H40" s="375">
        <f t="shared" si="19"/>
        <v>13.587230418709764</v>
      </c>
      <c r="I40" s="375">
        <f t="shared" si="19"/>
        <v>9.9350673038339465</v>
      </c>
      <c r="J40" s="375">
        <f t="shared" si="19"/>
        <v>10.788466351815876</v>
      </c>
      <c r="K40" s="166"/>
      <c r="M40" s="56"/>
      <c r="N40" s="56"/>
      <c r="O40" s="56"/>
      <c r="P40" s="56"/>
      <c r="Q40" s="56"/>
      <c r="R40" s="56"/>
      <c r="S40" s="56"/>
      <c r="T40" s="56"/>
    </row>
    <row r="41" spans="1:20" ht="18.75" customHeight="1" x14ac:dyDescent="0.15">
      <c r="A41" s="169" t="s">
        <v>115</v>
      </c>
      <c r="B41" s="375">
        <f t="shared" ref="B41:J41" si="20">(B20/B$26)*100</f>
        <v>16.149111343601589</v>
      </c>
      <c r="C41" s="375">
        <f t="shared" si="20"/>
        <v>20.468701944386165</v>
      </c>
      <c r="D41" s="375">
        <f t="shared" si="20"/>
        <v>11.625283312570611</v>
      </c>
      <c r="E41" s="375"/>
      <c r="F41" s="375">
        <f t="shared" si="20"/>
        <v>22.350943591202807</v>
      </c>
      <c r="G41" s="375">
        <f t="shared" si="20"/>
        <v>26.262856755756331</v>
      </c>
      <c r="H41" s="375">
        <f t="shared" si="20"/>
        <v>23.248972503455558</v>
      </c>
      <c r="I41" s="375">
        <f t="shared" si="20"/>
        <v>21.493812560497947</v>
      </c>
      <c r="J41" s="375">
        <f t="shared" si="20"/>
        <v>21.882010360600422</v>
      </c>
      <c r="K41" s="166"/>
      <c r="M41" s="56"/>
      <c r="N41" s="56"/>
      <c r="O41" s="56"/>
      <c r="P41" s="56"/>
      <c r="Q41" s="56"/>
      <c r="R41" s="56"/>
      <c r="S41" s="56"/>
      <c r="T41" s="56"/>
    </row>
    <row r="42" spans="1:20" ht="27.75" customHeight="1" x14ac:dyDescent="0.15">
      <c r="A42" s="169" t="s">
        <v>116</v>
      </c>
      <c r="B42" s="375">
        <f t="shared" ref="B42:J42" si="21">(B21/B$26)*100</f>
        <v>13.432134901764705</v>
      </c>
      <c r="C42" s="375">
        <f t="shared" si="21"/>
        <v>12.622841527429483</v>
      </c>
      <c r="D42" s="375">
        <f t="shared" si="21"/>
        <v>14.279693013285822</v>
      </c>
      <c r="E42" s="375"/>
      <c r="F42" s="375">
        <f t="shared" si="21"/>
        <v>9.3238085748029444</v>
      </c>
      <c r="G42" s="375">
        <f t="shared" si="21"/>
        <v>10.513676782310325</v>
      </c>
      <c r="H42" s="375">
        <f t="shared" si="21"/>
        <v>11.333875174369345</v>
      </c>
      <c r="I42" s="375">
        <f t="shared" si="21"/>
        <v>14.233952826659223</v>
      </c>
      <c r="J42" s="375">
        <f t="shared" si="21"/>
        <v>10.311711574850133</v>
      </c>
      <c r="K42" s="166"/>
      <c r="M42" s="56"/>
      <c r="N42" s="56"/>
      <c r="O42" s="56"/>
      <c r="P42" s="56"/>
      <c r="Q42" s="56"/>
      <c r="R42" s="56"/>
      <c r="S42" s="56"/>
      <c r="T42" s="56"/>
    </row>
    <row r="43" spans="1:20" ht="18.75" customHeight="1" x14ac:dyDescent="0.15">
      <c r="A43" s="169" t="s">
        <v>117</v>
      </c>
      <c r="B43" s="375">
        <f t="shared" ref="B43:J43" si="22">(B22/B$26)*100</f>
        <v>5.8379492569167146</v>
      </c>
      <c r="C43" s="375">
        <f t="shared" si="22"/>
        <v>4.3409134597979122</v>
      </c>
      <c r="D43" s="375">
        <f t="shared" si="22"/>
        <v>7.4057673971897247</v>
      </c>
      <c r="E43" s="375"/>
      <c r="F43" s="375">
        <f t="shared" si="22"/>
        <v>4.7593894569214683</v>
      </c>
      <c r="G43" s="375">
        <f t="shared" si="22"/>
        <v>4.1905496027771125</v>
      </c>
      <c r="H43" s="375">
        <f t="shared" si="22"/>
        <v>5.8197956691774557</v>
      </c>
      <c r="I43" s="375">
        <f t="shared" si="22"/>
        <v>4.2594584643680342</v>
      </c>
      <c r="J43" s="375">
        <f t="shared" si="22"/>
        <v>4.8980973150460709</v>
      </c>
      <c r="K43" s="166"/>
      <c r="M43" s="56"/>
      <c r="N43" s="56"/>
      <c r="O43" s="56"/>
      <c r="P43" s="56"/>
      <c r="Q43" s="56"/>
      <c r="R43" s="56"/>
      <c r="S43" s="56"/>
      <c r="T43" s="56"/>
    </row>
    <row r="44" spans="1:20" ht="9" customHeight="1" x14ac:dyDescent="0.15">
      <c r="A44" s="169" t="s">
        <v>118</v>
      </c>
      <c r="B44" s="375">
        <f t="shared" ref="B44:J44" si="23">(B23/B$26)*100</f>
        <v>3.0557570518948141</v>
      </c>
      <c r="C44" s="375">
        <f t="shared" si="23"/>
        <v>4.6860157164332961</v>
      </c>
      <c r="D44" s="375">
        <f t="shared" si="23"/>
        <v>1.3484170453833682</v>
      </c>
      <c r="E44" s="375"/>
      <c r="F44" s="375">
        <f t="shared" si="23"/>
        <v>4.6919329503458123</v>
      </c>
      <c r="G44" s="375">
        <f t="shared" si="23"/>
        <v>6.3687321609874976</v>
      </c>
      <c r="H44" s="375">
        <f t="shared" si="23"/>
        <v>3.2179337083063198</v>
      </c>
      <c r="I44" s="375">
        <f t="shared" si="23"/>
        <v>5.9162220606587095</v>
      </c>
      <c r="J44" s="375">
        <f t="shared" si="23"/>
        <v>4.5940926872346148</v>
      </c>
      <c r="K44" s="166"/>
      <c r="M44" s="56">
        <f t="shared" ref="M44:T44" si="24">M19/V19*100</f>
        <v>9.6201521745890943</v>
      </c>
      <c r="N44" s="56">
        <f t="shared" si="24"/>
        <v>5.6785910171247487</v>
      </c>
      <c r="O44" s="56">
        <f t="shared" si="24"/>
        <v>13.392480057905342</v>
      </c>
      <c r="P44" s="56">
        <f t="shared" si="24"/>
        <v>5.3935632335190746</v>
      </c>
      <c r="Q44" s="56">
        <f t="shared" si="24"/>
        <v>3.4896061737096309</v>
      </c>
      <c r="R44" s="56">
        <f t="shared" si="24"/>
        <v>1.4186357496163535</v>
      </c>
      <c r="S44" s="56">
        <f t="shared" si="24"/>
        <v>5.527144624357371</v>
      </c>
      <c r="T44" s="56">
        <f t="shared" si="24"/>
        <v>5.6098378949112115</v>
      </c>
    </row>
    <row r="45" spans="1:20" ht="9" customHeight="1" x14ac:dyDescent="0.15">
      <c r="A45" s="169" t="s">
        <v>119</v>
      </c>
      <c r="B45" s="375">
        <f t="shared" ref="B45:J45" si="25">(B24/B$26)*100</f>
        <v>0.56877267276449572</v>
      </c>
      <c r="C45" s="375">
        <f t="shared" si="25"/>
        <v>0.97191965224236521</v>
      </c>
      <c r="D45" s="375">
        <f t="shared" si="25"/>
        <v>0.14656423336836319</v>
      </c>
      <c r="E45" s="375"/>
      <c r="F45" s="375">
        <f t="shared" si="25"/>
        <v>0.62627718727172899</v>
      </c>
      <c r="G45" s="375">
        <f t="shared" si="25"/>
        <v>0.68779776787059776</v>
      </c>
      <c r="H45" s="375">
        <f t="shared" si="25"/>
        <v>0.38391735532374999</v>
      </c>
      <c r="I45" s="375">
        <f t="shared" si="25"/>
        <v>1.1297686804512204</v>
      </c>
      <c r="J45" s="375">
        <f t="shared" si="25"/>
        <v>0.62532000224759465</v>
      </c>
      <c r="K45" s="166"/>
      <c r="M45" s="56">
        <f t="shared" ref="M45:T46" si="26">M24/V24*100</f>
        <v>11.569333769697472</v>
      </c>
      <c r="N45" s="56">
        <f t="shared" si="26"/>
        <v>8.5850629615848586</v>
      </c>
      <c r="O45" s="56">
        <f t="shared" si="26"/>
        <v>14.425473134550588</v>
      </c>
      <c r="P45" s="56">
        <f t="shared" si="26"/>
        <v>8.9119158284004634</v>
      </c>
      <c r="Q45" s="56">
        <f t="shared" si="26"/>
        <v>8.8069063337111047</v>
      </c>
      <c r="R45" s="56">
        <f t="shared" si="26"/>
        <v>8.2400918256356395</v>
      </c>
      <c r="S45" s="56">
        <f t="shared" si="26"/>
        <v>7.8537687178544564</v>
      </c>
      <c r="T45" s="56">
        <f t="shared" si="26"/>
        <v>9.2336879375043743</v>
      </c>
    </row>
    <row r="46" spans="1:20" ht="18.75" customHeight="1" thickBot="1" x14ac:dyDescent="0.2">
      <c r="A46" s="182" t="s">
        <v>72</v>
      </c>
      <c r="B46" s="219">
        <f t="shared" ref="B46:J46" si="27">(B25/B$26)*100</f>
        <v>2.3124382859058068</v>
      </c>
      <c r="C46" s="219">
        <f t="shared" si="27"/>
        <v>2.7964607601760827</v>
      </c>
      <c r="D46" s="219">
        <f t="shared" si="27"/>
        <v>1.8055304237683298</v>
      </c>
      <c r="E46" s="219"/>
      <c r="F46" s="219">
        <f t="shared" si="27"/>
        <v>0.92493450383739284</v>
      </c>
      <c r="G46" s="219">
        <f t="shared" si="27"/>
        <v>3.3504708533548144</v>
      </c>
      <c r="H46" s="219">
        <f t="shared" si="27"/>
        <v>1.5021145502875846</v>
      </c>
      <c r="I46" s="219">
        <f t="shared" si="27"/>
        <v>2.4558879295937506</v>
      </c>
      <c r="J46" s="219">
        <f t="shared" si="27"/>
        <v>1.4840327386962522</v>
      </c>
      <c r="K46" s="166"/>
      <c r="M46" s="56">
        <f t="shared" si="26"/>
        <v>7.9992432735010972</v>
      </c>
      <c r="N46" s="56">
        <f t="shared" si="26"/>
        <v>6.960723341871546</v>
      </c>
      <c r="O46" s="56">
        <f t="shared" si="26"/>
        <v>8.9931737337825002</v>
      </c>
      <c r="P46" s="56">
        <f t="shared" si="26"/>
        <v>5.6202717898905412</v>
      </c>
      <c r="Q46" s="56">
        <f t="shared" si="26"/>
        <v>9.160959526281264</v>
      </c>
      <c r="R46" s="56">
        <f t="shared" si="26"/>
        <v>3.2352884465974272</v>
      </c>
      <c r="S46" s="56">
        <f t="shared" si="26"/>
        <v>6.3635348736506057</v>
      </c>
      <c r="T46" s="56">
        <f t="shared" si="26"/>
        <v>6.2810914056234983</v>
      </c>
    </row>
    <row r="47" spans="1:20" ht="9" customHeight="1" x14ac:dyDescent="0.15">
      <c r="A47" s="185" t="s">
        <v>0</v>
      </c>
      <c r="B47" s="224">
        <v>100</v>
      </c>
      <c r="C47" s="224">
        <v>100</v>
      </c>
      <c r="D47" s="224">
        <v>100</v>
      </c>
      <c r="E47" s="203"/>
      <c r="F47" s="224">
        <v>100</v>
      </c>
      <c r="G47" s="224">
        <v>100</v>
      </c>
      <c r="H47" s="224">
        <v>100</v>
      </c>
      <c r="I47" s="224">
        <v>100</v>
      </c>
      <c r="J47" s="224">
        <v>100</v>
      </c>
      <c r="K47" s="166"/>
      <c r="M47" s="56">
        <f t="shared" ref="M47:T47" si="28">SUM(M29:M46)</f>
        <v>97.628676824473501</v>
      </c>
      <c r="N47" s="56">
        <f t="shared" si="28"/>
        <v>96.963566047870245</v>
      </c>
      <c r="O47" s="56">
        <f t="shared" si="28"/>
        <v>98.265230674037184</v>
      </c>
      <c r="P47" s="56">
        <f t="shared" si="28"/>
        <v>98.810439225248004</v>
      </c>
      <c r="Q47" s="56">
        <f t="shared" si="28"/>
        <v>96.67903491472785</v>
      </c>
      <c r="R47" s="56">
        <f t="shared" si="28"/>
        <v>98.287490458459018</v>
      </c>
      <c r="S47" s="56">
        <f t="shared" si="28"/>
        <v>97.270731303007381</v>
      </c>
      <c r="T47" s="56">
        <f t="shared" si="28"/>
        <v>98.328858515514668</v>
      </c>
    </row>
    <row r="48" spans="1:20" ht="9.75" customHeight="1" x14ac:dyDescent="0.15">
      <c r="A48" s="474" t="s">
        <v>455</v>
      </c>
      <c r="B48" s="475"/>
      <c r="C48" s="475"/>
      <c r="D48" s="475"/>
      <c r="E48" s="475"/>
      <c r="F48" s="475"/>
      <c r="G48" s="475"/>
      <c r="H48" s="475"/>
      <c r="I48" s="475"/>
      <c r="J48" s="475"/>
    </row>
    <row r="49" spans="1:10" ht="18" customHeight="1" x14ac:dyDescent="0.15">
      <c r="A49" s="432"/>
      <c r="B49" s="432"/>
      <c r="C49" s="432"/>
      <c r="D49" s="432"/>
      <c r="E49" s="432"/>
      <c r="F49" s="432"/>
      <c r="G49" s="56"/>
      <c r="H49" s="56"/>
      <c r="I49" s="56"/>
      <c r="J49" s="56"/>
    </row>
    <row r="50" spans="1:10" x14ac:dyDescent="0.15">
      <c r="B50" s="56"/>
      <c r="C50" s="56"/>
      <c r="D50" s="56"/>
      <c r="E50" s="56"/>
      <c r="F50" s="56"/>
      <c r="G50" s="56"/>
      <c r="H50" s="56"/>
      <c r="I50" s="56"/>
      <c r="J50" s="56"/>
    </row>
    <row r="51" spans="1:10" s="57" customFormat="1" ht="12" customHeight="1" x14ac:dyDescent="0.15">
      <c r="I51" s="27"/>
    </row>
    <row r="52" spans="1:10" s="57" customFormat="1" ht="12" customHeight="1" x14ac:dyDescent="0.15">
      <c r="I52" s="27"/>
    </row>
    <row r="53" spans="1:10" s="57" customFormat="1" ht="12" customHeight="1" x14ac:dyDescent="0.15">
      <c r="I53" s="27"/>
    </row>
    <row r="54" spans="1:10" s="57" customFormat="1" ht="12" customHeight="1" x14ac:dyDescent="0.15">
      <c r="I54" s="27"/>
    </row>
    <row r="55" spans="1:10" s="57" customFormat="1" ht="12" customHeight="1" x14ac:dyDescent="0.15">
      <c r="I55" s="27"/>
    </row>
    <row r="56" spans="1:10" s="57" customFormat="1" ht="12" customHeight="1" x14ac:dyDescent="0.15">
      <c r="I56" s="27"/>
    </row>
    <row r="57" spans="1:10" s="57" customFormat="1" ht="12" customHeight="1" x14ac:dyDescent="0.15">
      <c r="I57" s="27"/>
    </row>
    <row r="58" spans="1:10" s="57" customFormat="1" ht="12" customHeight="1" x14ac:dyDescent="0.15">
      <c r="I58" s="27"/>
    </row>
    <row r="59" spans="1:10" s="57" customFormat="1" ht="12" customHeight="1" x14ac:dyDescent="0.15">
      <c r="I59" s="27"/>
    </row>
    <row r="60" spans="1:10" s="57" customFormat="1" ht="12" customHeight="1" x14ac:dyDescent="0.15">
      <c r="I60" s="27"/>
    </row>
    <row r="61" spans="1:10" s="57" customFormat="1" ht="12" customHeight="1" x14ac:dyDescent="0.15">
      <c r="I61" s="27"/>
    </row>
    <row r="62" spans="1:10" s="57" customFormat="1" ht="12" customHeight="1" x14ac:dyDescent="0.15">
      <c r="I62" s="27"/>
    </row>
    <row r="63" spans="1:10" s="57" customFormat="1" ht="12" customHeight="1" x14ac:dyDescent="0.15">
      <c r="I63" s="27"/>
    </row>
    <row r="64" spans="1:10" s="57" customFormat="1" ht="12" customHeight="1" x14ac:dyDescent="0.15">
      <c r="I64" s="27"/>
    </row>
    <row r="65" spans="9:9" s="57" customFormat="1" ht="12" customHeight="1" x14ac:dyDescent="0.15">
      <c r="I65" s="27"/>
    </row>
    <row r="66" spans="9:9" s="57" customFormat="1" ht="12" customHeight="1" x14ac:dyDescent="0.15">
      <c r="I66" s="27"/>
    </row>
    <row r="67" spans="9:9" s="57" customFormat="1" ht="12" customHeight="1" x14ac:dyDescent="0.15">
      <c r="I67" s="27"/>
    </row>
    <row r="68" spans="9:9" s="57" customFormat="1" ht="12" customHeight="1" x14ac:dyDescent="0.15">
      <c r="I68" s="27"/>
    </row>
    <row r="69" spans="9:9" s="57" customFormat="1" ht="12" customHeight="1" x14ac:dyDescent="0.15">
      <c r="I69" s="27"/>
    </row>
    <row r="70" spans="9:9" s="57" customFormat="1" ht="12" customHeight="1" x14ac:dyDescent="0.15">
      <c r="I70" s="27"/>
    </row>
    <row r="71" spans="9:9" s="57" customFormat="1" ht="12" customHeight="1" x14ac:dyDescent="0.15">
      <c r="I71" s="27"/>
    </row>
    <row r="72" spans="9:9" s="57" customFormat="1" ht="12" customHeight="1" x14ac:dyDescent="0.15">
      <c r="I72" s="27"/>
    </row>
    <row r="73" spans="9:9" s="57" customFormat="1" ht="12" customHeight="1" x14ac:dyDescent="0.15">
      <c r="I73" s="27"/>
    </row>
    <row r="74" spans="9:9" s="57" customFormat="1" ht="12" customHeight="1" x14ac:dyDescent="0.15">
      <c r="I74" s="27"/>
    </row>
    <row r="75" spans="9:9" s="57" customFormat="1" ht="12" customHeight="1" x14ac:dyDescent="0.15">
      <c r="I75" s="27"/>
    </row>
    <row r="76" spans="9:9" s="57" customFormat="1" ht="12" customHeight="1" x14ac:dyDescent="0.15">
      <c r="I76" s="27"/>
    </row>
    <row r="77" spans="9:9" s="57" customFormat="1" ht="12" customHeight="1" x14ac:dyDescent="0.15">
      <c r="I77" s="27"/>
    </row>
    <row r="78" spans="9:9" s="57" customFormat="1" ht="12" customHeight="1" x14ac:dyDescent="0.15">
      <c r="I78" s="27"/>
    </row>
    <row r="79" spans="9:9" s="57" customFormat="1" ht="12" customHeight="1" x14ac:dyDescent="0.15">
      <c r="I79" s="27"/>
    </row>
    <row r="80" spans="9:9" s="57" customFormat="1" ht="12" customHeight="1" x14ac:dyDescent="0.15">
      <c r="I80" s="27"/>
    </row>
  </sheetData>
  <mergeCells count="12">
    <mergeCell ref="A1:J1"/>
    <mergeCell ref="A2:J2"/>
    <mergeCell ref="A3:J3"/>
    <mergeCell ref="A4:J4"/>
    <mergeCell ref="A5:J5"/>
    <mergeCell ref="A48:J48"/>
    <mergeCell ref="A49:F49"/>
    <mergeCell ref="B6:D6"/>
    <mergeCell ref="F6:I6"/>
    <mergeCell ref="J6:J7"/>
    <mergeCell ref="A27:J27"/>
    <mergeCell ref="A28:J28"/>
  </mergeCells>
  <pageMargins left="1.05" right="1.05" top="0.5" bottom="0.25" header="0" footer="0"/>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view="pageLayout" zoomScale="175" zoomScaleNormal="100" zoomScaleSheetLayoutView="100" zoomScalePageLayoutView="175" workbookViewId="0"/>
  </sheetViews>
  <sheetFormatPr defaultRowHeight="8.25" x14ac:dyDescent="0.15"/>
  <cols>
    <col min="1" max="1" width="14.140625" style="136" customWidth="1"/>
    <col min="2" max="2" width="10.140625" style="136" customWidth="1"/>
    <col min="3" max="3" width="10.5703125" style="136" customWidth="1"/>
    <col min="4" max="4" width="10.140625" style="136" customWidth="1"/>
    <col min="5" max="5" width="9.7109375" style="136" customWidth="1"/>
    <col min="6" max="6" width="12.7109375" style="136" customWidth="1"/>
    <col min="7" max="16384" width="9.140625" style="136"/>
  </cols>
  <sheetData>
    <row r="1" spans="1:10" ht="10.5" customHeight="1" x14ac:dyDescent="0.15">
      <c r="A1" s="214" t="s">
        <v>293</v>
      </c>
    </row>
    <row r="2" spans="1:10" ht="12.75" customHeight="1" x14ac:dyDescent="0.15">
      <c r="A2" s="433" t="s">
        <v>364</v>
      </c>
      <c r="B2" s="433"/>
      <c r="C2" s="433"/>
      <c r="D2" s="433"/>
      <c r="E2" s="433"/>
    </row>
    <row r="3" spans="1:10" ht="18" customHeight="1" x14ac:dyDescent="0.15">
      <c r="A3" s="446" t="s">
        <v>427</v>
      </c>
      <c r="B3" s="446"/>
      <c r="C3" s="446"/>
      <c r="D3" s="446"/>
      <c r="E3" s="446"/>
    </row>
    <row r="4" spans="1:10" ht="7.5" customHeight="1" x14ac:dyDescent="0.15">
      <c r="A4" s="503"/>
      <c r="B4" s="503"/>
      <c r="C4" s="503"/>
      <c r="D4" s="503"/>
      <c r="E4" s="503"/>
    </row>
    <row r="5" spans="1:10" ht="18" customHeight="1" x14ac:dyDescent="0.15">
      <c r="A5" s="468" t="s">
        <v>428</v>
      </c>
      <c r="B5" s="469"/>
      <c r="C5" s="469"/>
      <c r="D5" s="469"/>
      <c r="E5" s="469"/>
    </row>
    <row r="6" spans="1:10" ht="9.1999999999999993" customHeight="1" x14ac:dyDescent="0.15">
      <c r="B6" s="39" t="s">
        <v>58</v>
      </c>
      <c r="C6" s="39" t="s">
        <v>59</v>
      </c>
      <c r="D6" s="39" t="s">
        <v>60</v>
      </c>
      <c r="E6" s="39" t="s">
        <v>0</v>
      </c>
    </row>
    <row r="7" spans="1:10" ht="9.1999999999999993" customHeight="1" x14ac:dyDescent="0.15">
      <c r="A7" s="20" t="s">
        <v>21</v>
      </c>
      <c r="B7" s="332">
        <v>11265343</v>
      </c>
      <c r="C7" s="332">
        <v>9711669</v>
      </c>
      <c r="D7" s="332">
        <v>3823854</v>
      </c>
      <c r="E7" s="332">
        <v>24800866</v>
      </c>
    </row>
    <row r="8" spans="1:10" ht="9.1999999999999993" customHeight="1" x14ac:dyDescent="0.15">
      <c r="A8" s="103" t="s">
        <v>84</v>
      </c>
      <c r="B8" s="257">
        <v>5472175</v>
      </c>
      <c r="C8" s="257">
        <v>4599263</v>
      </c>
      <c r="D8" s="257">
        <v>2369869</v>
      </c>
      <c r="E8" s="257">
        <v>12441307</v>
      </c>
      <c r="F8" s="27"/>
    </row>
    <row r="9" spans="1:10" ht="9.1999999999999993" customHeight="1" x14ac:dyDescent="0.15">
      <c r="A9" s="103" t="s">
        <v>85</v>
      </c>
      <c r="B9" s="257">
        <v>5793168</v>
      </c>
      <c r="C9" s="257">
        <v>5112406</v>
      </c>
      <c r="D9" s="257">
        <v>1453985</v>
      </c>
      <c r="E9" s="257">
        <v>12359559</v>
      </c>
      <c r="F9" s="27"/>
    </row>
    <row r="10" spans="1:10" ht="9.1999999999999993" customHeight="1" x14ac:dyDescent="0.15">
      <c r="A10" s="20" t="s">
        <v>68</v>
      </c>
      <c r="B10" s="332">
        <v>34153113</v>
      </c>
      <c r="C10" s="332">
        <v>37430082</v>
      </c>
      <c r="D10" s="332">
        <v>34977247</v>
      </c>
      <c r="E10" s="332">
        <v>106560442</v>
      </c>
      <c r="F10" s="27"/>
    </row>
    <row r="11" spans="1:10" ht="9.1999999999999993" customHeight="1" x14ac:dyDescent="0.15">
      <c r="A11" s="20" t="s">
        <v>69</v>
      </c>
      <c r="B11" s="332">
        <v>7192161</v>
      </c>
      <c r="C11" s="332">
        <v>6883562</v>
      </c>
      <c r="D11" s="332">
        <v>3491662</v>
      </c>
      <c r="E11" s="332">
        <v>17567385</v>
      </c>
      <c r="F11" s="27"/>
    </row>
    <row r="12" spans="1:10" ht="9.1999999999999993" customHeight="1" x14ac:dyDescent="0.15">
      <c r="A12" s="20" t="s">
        <v>70</v>
      </c>
      <c r="B12" s="332">
        <v>2488991</v>
      </c>
      <c r="C12" s="332">
        <v>2556056</v>
      </c>
      <c r="D12" s="332">
        <v>3151547</v>
      </c>
      <c r="E12" s="332">
        <v>8196594</v>
      </c>
      <c r="F12" s="27"/>
    </row>
    <row r="13" spans="1:10" ht="9.1999999999999993" customHeight="1" thickBot="1" x14ac:dyDescent="0.2">
      <c r="A13" s="34" t="s">
        <v>71</v>
      </c>
      <c r="B13" s="307">
        <v>1731424</v>
      </c>
      <c r="C13" s="307">
        <v>1369770</v>
      </c>
      <c r="D13" s="307">
        <v>874672</v>
      </c>
      <c r="E13" s="307">
        <v>3975866</v>
      </c>
      <c r="F13" s="27"/>
    </row>
    <row r="14" spans="1:10" ht="9.1999999999999993" customHeight="1" x14ac:dyDescent="0.15">
      <c r="A14" s="121" t="s">
        <v>0</v>
      </c>
      <c r="B14" s="186">
        <v>56831032</v>
      </c>
      <c r="C14" s="186">
        <v>57951139</v>
      </c>
      <c r="D14" s="186">
        <v>46318982</v>
      </c>
      <c r="E14" s="186">
        <v>161101153</v>
      </c>
    </row>
    <row r="15" spans="1:10" ht="9.1999999999999993" customHeight="1" x14ac:dyDescent="0.15">
      <c r="A15" s="210"/>
      <c r="B15" s="211"/>
      <c r="C15" s="128"/>
      <c r="D15" s="128"/>
      <c r="E15" s="128"/>
    </row>
    <row r="16" spans="1:10" ht="9.1999999999999993" customHeight="1" x14ac:dyDescent="0.15">
      <c r="A16" s="519" t="s">
        <v>332</v>
      </c>
      <c r="B16" s="519"/>
      <c r="C16" s="519"/>
      <c r="D16" s="519"/>
      <c r="E16" s="519"/>
      <c r="F16" s="519"/>
      <c r="G16" s="519"/>
      <c r="H16" s="519"/>
      <c r="I16" s="519"/>
      <c r="J16" s="519"/>
    </row>
    <row r="17" spans="1:6" ht="9.1999999999999993" customHeight="1" x14ac:dyDescent="0.15">
      <c r="A17" s="284" t="s">
        <v>21</v>
      </c>
      <c r="B17" s="287">
        <f>(B7/$E7)*100</f>
        <v>45.423184013009873</v>
      </c>
      <c r="C17" s="287">
        <f t="shared" ref="C17:E17" si="0">(C7/$E7)*100</f>
        <v>39.158588252523117</v>
      </c>
      <c r="D17" s="287">
        <f t="shared" si="0"/>
        <v>15.418227734467013</v>
      </c>
      <c r="E17" s="287">
        <f t="shared" si="0"/>
        <v>100</v>
      </c>
      <c r="F17" s="56"/>
    </row>
    <row r="18" spans="1:6" ht="9.1999999999999993" customHeight="1" x14ac:dyDescent="0.15">
      <c r="A18" s="234" t="s">
        <v>84</v>
      </c>
      <c r="B18" s="288">
        <f t="shared" ref="B18:E18" si="1">(B8/$E8)*100</f>
        <v>43.98392387552208</v>
      </c>
      <c r="C18" s="288">
        <f t="shared" si="1"/>
        <v>36.967683540001062</v>
      </c>
      <c r="D18" s="288">
        <f t="shared" si="1"/>
        <v>19.048392584476854</v>
      </c>
      <c r="E18" s="288">
        <f t="shared" si="1"/>
        <v>100</v>
      </c>
    </row>
    <row r="19" spans="1:6" ht="9.1999999999999993" customHeight="1" x14ac:dyDescent="0.15">
      <c r="A19" s="234" t="s">
        <v>85</v>
      </c>
      <c r="B19" s="288">
        <f t="shared" ref="B19:E19" si="2">(B9/$E9)*100</f>
        <v>46.871963635595733</v>
      </c>
      <c r="C19" s="288">
        <f t="shared" si="2"/>
        <v>41.363983941498233</v>
      </c>
      <c r="D19" s="288">
        <f t="shared" si="2"/>
        <v>11.764052422906028</v>
      </c>
      <c r="E19" s="288">
        <f t="shared" si="2"/>
        <v>100</v>
      </c>
    </row>
    <row r="20" spans="1:6" ht="9.1999999999999993" customHeight="1" x14ac:dyDescent="0.15">
      <c r="A20" s="284" t="s">
        <v>68</v>
      </c>
      <c r="B20" s="287">
        <f t="shared" ref="B20:E20" si="3">(B10/$E10)*100</f>
        <v>32.05046108949135</v>
      </c>
      <c r="C20" s="287">
        <f t="shared" si="3"/>
        <v>35.125682004960154</v>
      </c>
      <c r="D20" s="287">
        <f t="shared" si="3"/>
        <v>32.823856905548496</v>
      </c>
      <c r="E20" s="287">
        <f t="shared" si="3"/>
        <v>100</v>
      </c>
    </row>
    <row r="21" spans="1:6" ht="9.1999999999999993" customHeight="1" x14ac:dyDescent="0.15">
      <c r="A21" s="284" t="s">
        <v>69</v>
      </c>
      <c r="B21" s="287">
        <f t="shared" ref="B21:E21" si="4">(B11/$E11)*100</f>
        <v>40.940418850045127</v>
      </c>
      <c r="C21" s="287">
        <f t="shared" si="4"/>
        <v>39.183760132768761</v>
      </c>
      <c r="D21" s="287">
        <f t="shared" si="4"/>
        <v>19.875821017186109</v>
      </c>
      <c r="E21" s="287">
        <f t="shared" si="4"/>
        <v>100</v>
      </c>
    </row>
    <row r="22" spans="1:6" ht="9.1999999999999993" customHeight="1" x14ac:dyDescent="0.15">
      <c r="A22" s="284" t="s">
        <v>70</v>
      </c>
      <c r="B22" s="287">
        <f t="shared" ref="B22:E22" si="5">(B12/$E12)*100</f>
        <v>30.366161847225808</v>
      </c>
      <c r="C22" s="287">
        <f t="shared" si="5"/>
        <v>31.184367555596875</v>
      </c>
      <c r="D22" s="287">
        <f t="shared" si="5"/>
        <v>38.449470597177317</v>
      </c>
      <c r="E22" s="287">
        <f t="shared" si="5"/>
        <v>100</v>
      </c>
    </row>
    <row r="23" spans="1:6" ht="9.1999999999999993" customHeight="1" thickBot="1" x14ac:dyDescent="0.2">
      <c r="A23" s="226" t="s">
        <v>71</v>
      </c>
      <c r="B23" s="289">
        <f t="shared" ref="B23:E23" si="6">(B13/$E13)*100</f>
        <v>43.548348963471099</v>
      </c>
      <c r="C23" s="289">
        <f t="shared" si="6"/>
        <v>34.452116846996347</v>
      </c>
      <c r="D23" s="289">
        <f t="shared" si="6"/>
        <v>21.999534189532543</v>
      </c>
      <c r="E23" s="289">
        <f t="shared" si="6"/>
        <v>100</v>
      </c>
    </row>
    <row r="24" spans="1:6" ht="9.1999999999999993" customHeight="1" x14ac:dyDescent="0.15">
      <c r="A24" s="282" t="s">
        <v>90</v>
      </c>
      <c r="B24" s="290">
        <f t="shared" ref="B24:E24" si="7">(B14/$E14)*100</f>
        <v>35.276614066194796</v>
      </c>
      <c r="C24" s="290">
        <f t="shared" si="7"/>
        <v>35.971895868429939</v>
      </c>
      <c r="D24" s="290">
        <f t="shared" si="7"/>
        <v>28.751490065375261</v>
      </c>
      <c r="E24" s="290">
        <f t="shared" si="7"/>
        <v>100</v>
      </c>
    </row>
    <row r="25" spans="1:6" ht="32.25" customHeight="1" x14ac:dyDescent="0.15">
      <c r="A25" s="507" t="s">
        <v>294</v>
      </c>
      <c r="B25" s="508"/>
      <c r="C25" s="508"/>
      <c r="D25" s="508"/>
      <c r="E25" s="508"/>
    </row>
    <row r="26" spans="1:6" ht="21" customHeight="1" x14ac:dyDescent="0.15">
      <c r="A26" s="507" t="s">
        <v>459</v>
      </c>
      <c r="B26" s="501"/>
      <c r="C26" s="501"/>
      <c r="D26" s="501"/>
      <c r="E26" s="501"/>
    </row>
    <row r="27" spans="1:6" ht="18" customHeight="1" x14ac:dyDescent="0.15">
      <c r="A27" s="502"/>
      <c r="B27" s="502"/>
      <c r="C27" s="502"/>
      <c r="D27" s="502"/>
      <c r="E27" s="502"/>
    </row>
    <row r="28" spans="1:6" ht="12.75" customHeight="1" x14ac:dyDescent="0.15"/>
    <row r="30" spans="1:6"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8">
    <mergeCell ref="A27:E27"/>
    <mergeCell ref="A2:E2"/>
    <mergeCell ref="A3:E3"/>
    <mergeCell ref="A4:E4"/>
    <mergeCell ref="A5:E5"/>
    <mergeCell ref="A25:E25"/>
    <mergeCell ref="A26:E26"/>
    <mergeCell ref="A16:J16"/>
  </mergeCells>
  <pageMargins left="1.05" right="1.05" top="0.5" bottom="0.25" header="0" footer="0"/>
  <pageSetup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view="pageLayout" zoomScale="205" zoomScaleNormal="100" zoomScaleSheetLayoutView="100" zoomScalePageLayoutView="205" workbookViewId="0">
      <selection sqref="A1:B1"/>
    </sheetView>
  </sheetViews>
  <sheetFormatPr defaultRowHeight="12.75" x14ac:dyDescent="0.2"/>
  <cols>
    <col min="1" max="1" width="13" customWidth="1"/>
    <col min="2" max="2" width="11.7109375" customWidth="1"/>
  </cols>
  <sheetData>
    <row r="1" spans="1:2" ht="10.5" customHeight="1" x14ac:dyDescent="0.2">
      <c r="A1" s="459" t="s">
        <v>296</v>
      </c>
      <c r="B1" s="459"/>
    </row>
    <row r="2" spans="1:2" ht="36" customHeight="1" x14ac:dyDescent="0.2">
      <c r="A2" s="433" t="s">
        <v>364</v>
      </c>
      <c r="B2" s="433"/>
    </row>
    <row r="3" spans="1:2" ht="39.75" customHeight="1" x14ac:dyDescent="0.2">
      <c r="A3" s="434" t="s">
        <v>429</v>
      </c>
      <c r="B3" s="434"/>
    </row>
    <row r="4" spans="1:2" ht="7.5" customHeight="1" x14ac:dyDescent="0.2">
      <c r="A4" s="70"/>
      <c r="B4" s="70"/>
    </row>
    <row r="5" spans="1:2" ht="25.5" customHeight="1" x14ac:dyDescent="0.2">
      <c r="A5" s="448" t="s">
        <v>428</v>
      </c>
      <c r="B5" s="449"/>
    </row>
    <row r="6" spans="1:2" ht="9.1999999999999993" customHeight="1" x14ac:dyDescent="0.2">
      <c r="A6" s="144"/>
      <c r="B6" s="39" t="s">
        <v>125</v>
      </c>
    </row>
    <row r="7" spans="1:2" ht="9.1999999999999993" customHeight="1" x14ac:dyDescent="0.2">
      <c r="A7" s="226" t="s">
        <v>21</v>
      </c>
      <c r="B7" s="338">
        <v>21000</v>
      </c>
    </row>
    <row r="8" spans="1:2" ht="9.1999999999999993" customHeight="1" x14ac:dyDescent="0.2">
      <c r="A8" s="234" t="s">
        <v>84</v>
      </c>
      <c r="B8" s="339">
        <v>22700</v>
      </c>
    </row>
    <row r="9" spans="1:2" ht="9.1999999999999993" customHeight="1" x14ac:dyDescent="0.2">
      <c r="A9" s="234" t="s">
        <v>85</v>
      </c>
      <c r="B9" s="339">
        <v>20000</v>
      </c>
    </row>
    <row r="10" spans="1:2" ht="9.1999999999999993" customHeight="1" x14ac:dyDescent="0.2">
      <c r="A10" s="229" t="s">
        <v>68</v>
      </c>
      <c r="B10" s="340">
        <v>32000</v>
      </c>
    </row>
    <row r="11" spans="1:2" ht="9.1999999999999993" customHeight="1" x14ac:dyDescent="0.2">
      <c r="A11" s="229" t="s">
        <v>69</v>
      </c>
      <c r="B11" s="340">
        <v>25000</v>
      </c>
    </row>
    <row r="12" spans="1:2" ht="9.1999999999999993" customHeight="1" x14ac:dyDescent="0.2">
      <c r="A12" s="229" t="s">
        <v>70</v>
      </c>
      <c r="B12" s="340">
        <v>35000</v>
      </c>
    </row>
    <row r="13" spans="1:2" ht="9.1999999999999993" customHeight="1" thickBot="1" x14ac:dyDescent="0.25">
      <c r="A13" s="237" t="s">
        <v>71</v>
      </c>
      <c r="B13" s="341">
        <v>24000</v>
      </c>
    </row>
    <row r="14" spans="1:2" ht="9.1999999999999993" customHeight="1" x14ac:dyDescent="0.2">
      <c r="A14" s="239" t="s">
        <v>90</v>
      </c>
      <c r="B14" s="342">
        <v>30000</v>
      </c>
    </row>
    <row r="15" spans="1:2" ht="54" customHeight="1" x14ac:dyDescent="0.2">
      <c r="A15" s="520" t="s">
        <v>295</v>
      </c>
      <c r="B15" s="472"/>
    </row>
    <row r="16" spans="1:2" ht="32.25" customHeight="1" x14ac:dyDescent="0.2">
      <c r="A16" s="521" t="s">
        <v>455</v>
      </c>
      <c r="B16" s="521"/>
    </row>
    <row r="17" spans="1:2" ht="18" customHeight="1" x14ac:dyDescent="0.2">
      <c r="A17" s="439"/>
      <c r="B17" s="439"/>
    </row>
    <row r="19" spans="1:2" x14ac:dyDescent="0.2">
      <c r="A19" s="7"/>
    </row>
    <row r="20" spans="1:2" ht="12.75" customHeight="1" x14ac:dyDescent="0.2">
      <c r="A20" s="7"/>
    </row>
    <row r="21" spans="1:2" x14ac:dyDescent="0.2">
      <c r="A21" s="7"/>
    </row>
    <row r="22" spans="1:2" ht="12.75" customHeight="1" x14ac:dyDescent="0.2">
      <c r="A22" s="7"/>
    </row>
    <row r="23" spans="1:2" x14ac:dyDescent="0.2">
      <c r="A23" s="7"/>
    </row>
    <row r="24" spans="1:2" x14ac:dyDescent="0.2">
      <c r="A24" s="7"/>
    </row>
    <row r="25" spans="1:2" x14ac:dyDescent="0.2">
      <c r="A25" s="7"/>
    </row>
    <row r="26" spans="1:2" ht="12.75" customHeight="1" x14ac:dyDescent="0.2">
      <c r="A26" s="4"/>
      <c r="B26" s="10"/>
    </row>
    <row r="27" spans="1:2" x14ac:dyDescent="0.2">
      <c r="B27" s="10"/>
    </row>
    <row r="28" spans="1:2" x14ac:dyDescent="0.2">
      <c r="B28" s="10"/>
    </row>
    <row r="29" spans="1:2" x14ac:dyDescent="0.2">
      <c r="B29" s="10"/>
    </row>
    <row r="30" spans="1:2" x14ac:dyDescent="0.2">
      <c r="B30" s="10"/>
    </row>
    <row r="31" spans="1:2" ht="12.75" customHeight="1" x14ac:dyDescent="0.2">
      <c r="B31" s="10"/>
    </row>
    <row r="32" spans="1:2" ht="12.75" customHeight="1" x14ac:dyDescent="0.2">
      <c r="B32" s="10"/>
    </row>
    <row r="33" spans="2:2" x14ac:dyDescent="0.2">
      <c r="B33" s="10"/>
    </row>
    <row r="44" spans="2:2" ht="13.5" customHeight="1" x14ac:dyDescent="0.2"/>
    <row r="46" spans="2:2"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view="pageLayout" zoomScale="115" zoomScaleNormal="100" zoomScaleSheetLayoutView="100" zoomScalePageLayoutView="115" workbookViewId="0"/>
  </sheetViews>
  <sheetFormatPr defaultRowHeight="8.25" x14ac:dyDescent="0.15"/>
  <cols>
    <col min="1" max="1" width="14.140625" style="144" customWidth="1"/>
    <col min="2" max="2" width="10.140625" style="144" customWidth="1"/>
    <col min="3" max="3" width="10.5703125" style="144" customWidth="1"/>
    <col min="4" max="4" width="10.140625" style="144" customWidth="1"/>
    <col min="5" max="5" width="9.7109375" style="144" customWidth="1"/>
    <col min="6" max="6" width="12.7109375" style="144" customWidth="1"/>
    <col min="7" max="16384" width="9.140625" style="144"/>
  </cols>
  <sheetData>
    <row r="1" spans="1:10" ht="10.5" customHeight="1" x14ac:dyDescent="0.15">
      <c r="A1" s="214" t="s">
        <v>297</v>
      </c>
    </row>
    <row r="2" spans="1:10" ht="12.75" customHeight="1" x14ac:dyDescent="0.15">
      <c r="A2" s="433" t="s">
        <v>364</v>
      </c>
      <c r="B2" s="433"/>
      <c r="C2" s="433"/>
      <c r="D2" s="433"/>
      <c r="E2" s="433"/>
    </row>
    <row r="3" spans="1:10" ht="36" customHeight="1" x14ac:dyDescent="0.15">
      <c r="A3" s="446" t="s">
        <v>430</v>
      </c>
      <c r="B3" s="446"/>
      <c r="C3" s="446"/>
      <c r="D3" s="446"/>
      <c r="E3" s="446"/>
    </row>
    <row r="4" spans="1:10" ht="7.5" customHeight="1" x14ac:dyDescent="0.15">
      <c r="A4" s="503"/>
      <c r="B4" s="503"/>
      <c r="C4" s="503"/>
      <c r="D4" s="503"/>
      <c r="E4" s="503"/>
    </row>
    <row r="5" spans="1:10" ht="25.5" customHeight="1" x14ac:dyDescent="0.2">
      <c r="A5" s="522" t="s">
        <v>431</v>
      </c>
      <c r="B5" s="523"/>
      <c r="C5" s="523"/>
      <c r="D5" s="523"/>
      <c r="E5" s="523"/>
    </row>
    <row r="6" spans="1:10" ht="9.1999999999999993" customHeight="1" x14ac:dyDescent="0.15">
      <c r="B6" s="39" t="s">
        <v>58</v>
      </c>
      <c r="C6" s="39" t="s">
        <v>59</v>
      </c>
      <c r="D6" s="39" t="s">
        <v>60</v>
      </c>
      <c r="E6" s="39" t="s">
        <v>0</v>
      </c>
    </row>
    <row r="7" spans="1:10" ht="9.1999999999999993" customHeight="1" x14ac:dyDescent="0.15">
      <c r="A7" s="20" t="s">
        <v>21</v>
      </c>
      <c r="B7" s="332">
        <v>3673825</v>
      </c>
      <c r="C7" s="332">
        <v>8175902</v>
      </c>
      <c r="D7" s="332">
        <v>3519667</v>
      </c>
      <c r="E7" s="332">
        <v>15369394</v>
      </c>
    </row>
    <row r="8" spans="1:10" ht="9.1999999999999993" customHeight="1" x14ac:dyDescent="0.15">
      <c r="A8" s="103" t="s">
        <v>84</v>
      </c>
      <c r="B8" s="257">
        <v>1330943</v>
      </c>
      <c r="C8" s="257">
        <v>3833414</v>
      </c>
      <c r="D8" s="257">
        <v>2184638</v>
      </c>
      <c r="E8" s="257">
        <v>7348995</v>
      </c>
      <c r="F8" s="27"/>
    </row>
    <row r="9" spans="1:10" ht="9.1999999999999993" customHeight="1" x14ac:dyDescent="0.15">
      <c r="A9" s="103" t="s">
        <v>85</v>
      </c>
      <c r="B9" s="257">
        <v>2342882</v>
      </c>
      <c r="C9" s="257">
        <v>4342488</v>
      </c>
      <c r="D9" s="257">
        <v>1335029</v>
      </c>
      <c r="E9" s="257">
        <v>8020399</v>
      </c>
      <c r="F9" s="27"/>
    </row>
    <row r="10" spans="1:10" ht="9.1999999999999993" customHeight="1" x14ac:dyDescent="0.15">
      <c r="A10" s="20" t="s">
        <v>68</v>
      </c>
      <c r="B10" s="332">
        <v>6494120</v>
      </c>
      <c r="C10" s="332">
        <v>29501929</v>
      </c>
      <c r="D10" s="332">
        <v>31880001</v>
      </c>
      <c r="E10" s="332">
        <v>67876050</v>
      </c>
      <c r="F10" s="27"/>
    </row>
    <row r="11" spans="1:10" ht="9.1999999999999993" customHeight="1" x14ac:dyDescent="0.15">
      <c r="A11" s="20" t="s">
        <v>69</v>
      </c>
      <c r="B11" s="332">
        <v>1872957</v>
      </c>
      <c r="C11" s="332">
        <v>5807917</v>
      </c>
      <c r="D11" s="332">
        <v>3234239</v>
      </c>
      <c r="E11" s="332">
        <v>10915113</v>
      </c>
      <c r="F11" s="27"/>
    </row>
    <row r="12" spans="1:10" ht="9.1999999999999993" customHeight="1" x14ac:dyDescent="0.15">
      <c r="A12" s="20" t="s">
        <v>70</v>
      </c>
      <c r="B12" s="332">
        <v>658922</v>
      </c>
      <c r="C12" s="332">
        <v>2001505</v>
      </c>
      <c r="D12" s="332">
        <v>2894203</v>
      </c>
      <c r="E12" s="332">
        <v>5554630</v>
      </c>
      <c r="F12" s="27"/>
    </row>
    <row r="13" spans="1:10" ht="9.1999999999999993" customHeight="1" thickBot="1" x14ac:dyDescent="0.2">
      <c r="A13" s="34" t="s">
        <v>71</v>
      </c>
      <c r="B13" s="307">
        <v>353190</v>
      </c>
      <c r="C13" s="307">
        <v>1092749</v>
      </c>
      <c r="D13" s="307">
        <v>788183</v>
      </c>
      <c r="E13" s="307">
        <v>2234122</v>
      </c>
      <c r="F13" s="27"/>
    </row>
    <row r="14" spans="1:10" ht="9.1999999999999993" customHeight="1" x14ac:dyDescent="0.15">
      <c r="A14" s="282" t="s">
        <v>0</v>
      </c>
      <c r="B14" s="186">
        <v>13053014</v>
      </c>
      <c r="C14" s="186">
        <v>46580002</v>
      </c>
      <c r="D14" s="186">
        <v>42316293</v>
      </c>
      <c r="E14" s="186">
        <v>101949309</v>
      </c>
    </row>
    <row r="15" spans="1:10" ht="9.1999999999999993" customHeight="1" x14ac:dyDescent="0.15">
      <c r="A15" s="199"/>
      <c r="B15" s="55"/>
      <c r="C15" s="49"/>
      <c r="D15" s="49"/>
      <c r="E15" s="49"/>
    </row>
    <row r="16" spans="1:10" ht="9.1999999999999993" customHeight="1" x14ac:dyDescent="0.15">
      <c r="A16" s="519" t="s">
        <v>332</v>
      </c>
      <c r="B16" s="519"/>
      <c r="C16" s="519"/>
      <c r="D16" s="519"/>
      <c r="E16" s="519"/>
      <c r="F16" s="519"/>
      <c r="G16" s="519"/>
      <c r="H16" s="519"/>
      <c r="I16" s="519"/>
      <c r="J16" s="519"/>
    </row>
    <row r="17" spans="1:6" ht="9.1999999999999993" customHeight="1" x14ac:dyDescent="0.15">
      <c r="A17" s="284" t="s">
        <v>21</v>
      </c>
      <c r="B17" s="287">
        <f>(B7/$E7)*100</f>
        <v>23.903512396129607</v>
      </c>
      <c r="C17" s="287">
        <f t="shared" ref="C17:E17" si="0">(C7/$E7)*100</f>
        <v>53.195994585082538</v>
      </c>
      <c r="D17" s="287">
        <f t="shared" si="0"/>
        <v>22.900493018787859</v>
      </c>
      <c r="E17" s="287">
        <f t="shared" si="0"/>
        <v>100</v>
      </c>
      <c r="F17" s="56"/>
    </row>
    <row r="18" spans="1:6" ht="9.1999999999999993" customHeight="1" x14ac:dyDescent="0.15">
      <c r="A18" s="234" t="s">
        <v>84</v>
      </c>
      <c r="B18" s="288">
        <f t="shared" ref="B18:E18" si="1">(B8/$E8)*100</f>
        <v>18.110544366950858</v>
      </c>
      <c r="C18" s="288">
        <f t="shared" si="1"/>
        <v>52.16242493021155</v>
      </c>
      <c r="D18" s="288">
        <f t="shared" si="1"/>
        <v>29.727030702837599</v>
      </c>
      <c r="E18" s="288">
        <f t="shared" si="1"/>
        <v>100</v>
      </c>
    </row>
    <row r="19" spans="1:6" ht="9.1999999999999993" customHeight="1" x14ac:dyDescent="0.15">
      <c r="A19" s="234" t="s">
        <v>85</v>
      </c>
      <c r="B19" s="288">
        <f t="shared" ref="B19:E19" si="2">(B9/$E9)*100</f>
        <v>29.211539226415045</v>
      </c>
      <c r="C19" s="288">
        <f t="shared" si="2"/>
        <v>54.143042010752829</v>
      </c>
      <c r="D19" s="288">
        <f t="shared" si="2"/>
        <v>16.645418762832122</v>
      </c>
      <c r="E19" s="288">
        <f t="shared" si="2"/>
        <v>100</v>
      </c>
    </row>
    <row r="20" spans="1:6" ht="9.1999999999999993" customHeight="1" x14ac:dyDescent="0.15">
      <c r="A20" s="284" t="s">
        <v>68</v>
      </c>
      <c r="B20" s="287">
        <f t="shared" ref="B20:E20" si="3">(B10/$E10)*100</f>
        <v>9.5676162652364134</v>
      </c>
      <c r="C20" s="287">
        <f t="shared" si="3"/>
        <v>43.464416388402093</v>
      </c>
      <c r="D20" s="287">
        <f t="shared" si="3"/>
        <v>46.967967346361498</v>
      </c>
      <c r="E20" s="287">
        <f t="shared" si="3"/>
        <v>100</v>
      </c>
    </row>
    <row r="21" spans="1:6" ht="9.1999999999999993" customHeight="1" x14ac:dyDescent="0.15">
      <c r="A21" s="284" t="s">
        <v>69</v>
      </c>
      <c r="B21" s="287">
        <f t="shared" ref="B21:E21" si="4">(B11/$E11)*100</f>
        <v>17.159300137341685</v>
      </c>
      <c r="C21" s="287">
        <f t="shared" si="4"/>
        <v>53.209865990393325</v>
      </c>
      <c r="D21" s="287">
        <f t="shared" si="4"/>
        <v>29.630833872264994</v>
      </c>
      <c r="E21" s="287">
        <f t="shared" si="4"/>
        <v>100</v>
      </c>
    </row>
    <row r="22" spans="1:6" ht="9.1999999999999993" customHeight="1" x14ac:dyDescent="0.15">
      <c r="A22" s="284" t="s">
        <v>70</v>
      </c>
      <c r="B22" s="287">
        <f t="shared" ref="B22:E22" si="5">(B12/$E12)*100</f>
        <v>11.862572304545937</v>
      </c>
      <c r="C22" s="287">
        <f t="shared" si="5"/>
        <v>36.033093113312674</v>
      </c>
      <c r="D22" s="287">
        <f t="shared" si="5"/>
        <v>52.104334582141391</v>
      </c>
      <c r="E22" s="287">
        <f t="shared" si="5"/>
        <v>100</v>
      </c>
    </row>
    <row r="23" spans="1:6" ht="9.1999999999999993" customHeight="1" thickBot="1" x14ac:dyDescent="0.2">
      <c r="A23" s="226" t="s">
        <v>71</v>
      </c>
      <c r="B23" s="289">
        <f t="shared" ref="B23:E23" si="6">(B13/$E13)*100</f>
        <v>15.808894948440596</v>
      </c>
      <c r="C23" s="289">
        <f t="shared" si="6"/>
        <v>48.911787270346025</v>
      </c>
      <c r="D23" s="289">
        <f t="shared" si="6"/>
        <v>35.279317781213379</v>
      </c>
      <c r="E23" s="289">
        <f t="shared" si="6"/>
        <v>100</v>
      </c>
    </row>
    <row r="24" spans="1:6" ht="9.1999999999999993" customHeight="1" x14ac:dyDescent="0.15">
      <c r="A24" s="282" t="s">
        <v>90</v>
      </c>
      <c r="B24" s="290">
        <f t="shared" ref="B24:E24" si="7">(B14/$E14)*100</f>
        <v>12.803435479881479</v>
      </c>
      <c r="C24" s="290">
        <f t="shared" si="7"/>
        <v>45.68937490297261</v>
      </c>
      <c r="D24" s="290">
        <f t="shared" si="7"/>
        <v>41.507189617145904</v>
      </c>
      <c r="E24" s="290">
        <f t="shared" si="7"/>
        <v>100</v>
      </c>
    </row>
    <row r="25" spans="1:6" ht="32.25" customHeight="1" x14ac:dyDescent="0.15">
      <c r="A25" s="507" t="s">
        <v>294</v>
      </c>
      <c r="B25" s="508"/>
      <c r="C25" s="508"/>
      <c r="D25" s="508"/>
      <c r="E25" s="508"/>
    </row>
    <row r="26" spans="1:6" ht="10.5" customHeight="1" x14ac:dyDescent="0.15">
      <c r="A26" s="500" t="s">
        <v>455</v>
      </c>
      <c r="B26" s="501"/>
      <c r="C26" s="501"/>
      <c r="D26" s="501"/>
      <c r="E26" s="501"/>
    </row>
    <row r="27" spans="1:6" ht="18" customHeight="1" x14ac:dyDescent="0.15">
      <c r="A27" s="502"/>
      <c r="B27" s="502"/>
      <c r="C27" s="502"/>
      <c r="D27" s="502"/>
      <c r="E27" s="502"/>
    </row>
    <row r="28" spans="1:6" ht="12.75" customHeight="1" x14ac:dyDescent="0.15"/>
    <row r="30" spans="1:6"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8">
    <mergeCell ref="A27:E27"/>
    <mergeCell ref="A2:E2"/>
    <mergeCell ref="A3:E3"/>
    <mergeCell ref="A4:E4"/>
    <mergeCell ref="A5:E5"/>
    <mergeCell ref="A25:E25"/>
    <mergeCell ref="A26:E26"/>
    <mergeCell ref="A16:J16"/>
  </mergeCells>
  <pageMargins left="1.05" right="1.05" top="0.5" bottom="0.25" header="0" footer="0"/>
  <pageSetup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showWhiteSpace="0" view="pageLayout" zoomScale="145" zoomScaleNormal="100" zoomScaleSheetLayoutView="100" zoomScalePageLayoutView="145" workbookViewId="0">
      <selection sqref="A1:B1"/>
    </sheetView>
  </sheetViews>
  <sheetFormatPr defaultRowHeight="12.75" x14ac:dyDescent="0.2"/>
  <cols>
    <col min="1" max="1" width="13" customWidth="1"/>
    <col min="2" max="2" width="11.7109375" customWidth="1"/>
  </cols>
  <sheetData>
    <row r="1" spans="1:2" ht="10.5" customHeight="1" x14ac:dyDescent="0.2">
      <c r="A1" s="459" t="s">
        <v>298</v>
      </c>
      <c r="B1" s="459"/>
    </row>
    <row r="2" spans="1:2" ht="36" customHeight="1" x14ac:dyDescent="0.2">
      <c r="A2" s="433" t="s">
        <v>364</v>
      </c>
      <c r="B2" s="433"/>
    </row>
    <row r="3" spans="1:2" ht="54" customHeight="1" x14ac:dyDescent="0.2">
      <c r="A3" s="434" t="s">
        <v>432</v>
      </c>
      <c r="B3" s="434"/>
    </row>
    <row r="4" spans="1:2" ht="7.5" customHeight="1" x14ac:dyDescent="0.2">
      <c r="A4" s="70"/>
      <c r="B4" s="70"/>
    </row>
    <row r="5" spans="1:2" ht="39.75" customHeight="1" x14ac:dyDescent="0.2">
      <c r="A5" s="448" t="s">
        <v>431</v>
      </c>
      <c r="B5" s="449"/>
    </row>
    <row r="6" spans="1:2" ht="9.1999999999999993" customHeight="1" x14ac:dyDescent="0.2">
      <c r="A6" s="144"/>
      <c r="B6" s="39" t="s">
        <v>125</v>
      </c>
    </row>
    <row r="7" spans="1:2" ht="9.1999999999999993" customHeight="1" x14ac:dyDescent="0.2">
      <c r="A7" s="226" t="s">
        <v>21</v>
      </c>
      <c r="B7" s="338">
        <v>30000</v>
      </c>
    </row>
    <row r="8" spans="1:2" ht="9.1999999999999993" customHeight="1" x14ac:dyDescent="0.2">
      <c r="A8" s="234" t="s">
        <v>84</v>
      </c>
      <c r="B8" s="339">
        <v>35000</v>
      </c>
    </row>
    <row r="9" spans="1:2" ht="9.1999999999999993" customHeight="1" x14ac:dyDescent="0.2">
      <c r="A9" s="234" t="s">
        <v>85</v>
      </c>
      <c r="B9" s="339">
        <v>25100</v>
      </c>
    </row>
    <row r="10" spans="1:2" ht="9.1999999999999993" customHeight="1" x14ac:dyDescent="0.2">
      <c r="A10" s="229" t="s">
        <v>68</v>
      </c>
      <c r="B10" s="340">
        <v>46000</v>
      </c>
    </row>
    <row r="11" spans="1:2" ht="9.1999999999999993" customHeight="1" x14ac:dyDescent="0.2">
      <c r="A11" s="229" t="s">
        <v>69</v>
      </c>
      <c r="B11" s="340">
        <v>35000</v>
      </c>
    </row>
    <row r="12" spans="1:2" ht="9.1999999999999993" customHeight="1" x14ac:dyDescent="0.2">
      <c r="A12" s="229" t="s">
        <v>70</v>
      </c>
      <c r="B12" s="340">
        <v>50000</v>
      </c>
    </row>
    <row r="13" spans="1:2" ht="9.1999999999999993" customHeight="1" thickBot="1" x14ac:dyDescent="0.25">
      <c r="A13" s="237" t="s">
        <v>71</v>
      </c>
      <c r="B13" s="341">
        <v>38000</v>
      </c>
    </row>
    <row r="14" spans="1:2" ht="9.1999999999999993" customHeight="1" x14ac:dyDescent="0.2">
      <c r="A14" s="239" t="s">
        <v>90</v>
      </c>
      <c r="B14" s="342">
        <v>41500</v>
      </c>
    </row>
    <row r="15" spans="1:2" ht="54" customHeight="1" x14ac:dyDescent="0.2">
      <c r="A15" s="520" t="s">
        <v>295</v>
      </c>
      <c r="B15" s="472"/>
    </row>
    <row r="16" spans="1:2" ht="32.25" customHeight="1" x14ac:dyDescent="0.2">
      <c r="A16" s="521" t="s">
        <v>455</v>
      </c>
      <c r="B16" s="521"/>
    </row>
    <row r="17" spans="1:2" ht="18" customHeight="1" x14ac:dyDescent="0.2">
      <c r="A17" s="439"/>
      <c r="B17" s="439"/>
    </row>
    <row r="19" spans="1:2" x14ac:dyDescent="0.2">
      <c r="A19" s="7"/>
    </row>
    <row r="20" spans="1:2" ht="12.75" customHeight="1" x14ac:dyDescent="0.2">
      <c r="A20" s="7"/>
    </row>
    <row r="21" spans="1:2" x14ac:dyDescent="0.2">
      <c r="A21" s="7"/>
    </row>
    <row r="22" spans="1:2" ht="12.75" customHeight="1" x14ac:dyDescent="0.2">
      <c r="A22" s="7"/>
    </row>
    <row r="23" spans="1:2" x14ac:dyDescent="0.2">
      <c r="A23" s="7"/>
    </row>
    <row r="24" spans="1:2" x14ac:dyDescent="0.2">
      <c r="A24" s="7"/>
    </row>
    <row r="25" spans="1:2" x14ac:dyDescent="0.2">
      <c r="A25" s="7"/>
    </row>
    <row r="26" spans="1:2" ht="12.75" customHeight="1" x14ac:dyDescent="0.2">
      <c r="A26" s="4"/>
      <c r="B26" s="10"/>
    </row>
    <row r="27" spans="1:2" x14ac:dyDescent="0.2">
      <c r="B27" s="10"/>
    </row>
    <row r="28" spans="1:2" x14ac:dyDescent="0.2">
      <c r="B28" s="10"/>
    </row>
    <row r="29" spans="1:2" x14ac:dyDescent="0.2">
      <c r="B29" s="10"/>
    </row>
    <row r="30" spans="1:2" x14ac:dyDescent="0.2">
      <c r="B30" s="10"/>
    </row>
    <row r="31" spans="1:2" ht="12.75" customHeight="1" x14ac:dyDescent="0.2">
      <c r="B31" s="10"/>
    </row>
    <row r="32" spans="1:2" ht="12.75" customHeight="1" x14ac:dyDescent="0.2">
      <c r="B32" s="10"/>
    </row>
    <row r="33" spans="2:2" x14ac:dyDescent="0.2">
      <c r="B33" s="10"/>
    </row>
    <row r="44" spans="2:2" ht="13.5" customHeight="1" x14ac:dyDescent="0.2"/>
    <row r="46" spans="2:2"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view="pageLayout" zoomScale="130" zoomScaleNormal="100" zoomScaleSheetLayoutView="100" zoomScalePageLayoutView="130" workbookViewId="0"/>
  </sheetViews>
  <sheetFormatPr defaultRowHeight="8.25" x14ac:dyDescent="0.15"/>
  <cols>
    <col min="1" max="1" width="14.140625" style="144" customWidth="1"/>
    <col min="2" max="7" width="11.42578125" style="144" customWidth="1"/>
    <col min="8" max="8" width="12.7109375" style="144" customWidth="1"/>
    <col min="9" max="16384" width="9.140625" style="144"/>
  </cols>
  <sheetData>
    <row r="1" spans="1:8" ht="10.5" customHeight="1" x14ac:dyDescent="0.15">
      <c r="A1" s="214" t="s">
        <v>299</v>
      </c>
    </row>
    <row r="2" spans="1:8" ht="12.75" customHeight="1" x14ac:dyDescent="0.15">
      <c r="A2" s="433" t="s">
        <v>364</v>
      </c>
      <c r="B2" s="433"/>
      <c r="C2" s="433"/>
      <c r="D2" s="433"/>
      <c r="E2" s="433"/>
      <c r="F2" s="433"/>
      <c r="G2" s="433"/>
    </row>
    <row r="3" spans="1:8" ht="18" customHeight="1" x14ac:dyDescent="0.15">
      <c r="A3" s="446" t="s">
        <v>433</v>
      </c>
      <c r="B3" s="446"/>
      <c r="C3" s="446"/>
      <c r="D3" s="446"/>
      <c r="E3" s="446"/>
      <c r="F3" s="446"/>
      <c r="G3" s="446"/>
    </row>
    <row r="4" spans="1:8" ht="7.5" customHeight="1" x14ac:dyDescent="0.15">
      <c r="A4" s="503"/>
      <c r="B4" s="503"/>
      <c r="C4" s="503"/>
      <c r="D4" s="503"/>
      <c r="E4" s="503"/>
      <c r="F4" s="503"/>
      <c r="G4" s="503"/>
    </row>
    <row r="5" spans="1:8" ht="18" customHeight="1" x14ac:dyDescent="0.15">
      <c r="A5" s="468" t="s">
        <v>434</v>
      </c>
      <c r="B5" s="469"/>
      <c r="C5" s="469"/>
      <c r="D5" s="469"/>
      <c r="E5" s="469"/>
      <c r="F5" s="469"/>
      <c r="G5" s="469"/>
    </row>
    <row r="6" spans="1:8" ht="9.1999999999999993" customHeight="1" x14ac:dyDescent="0.15">
      <c r="A6" s="145"/>
      <c r="B6" s="130" t="s">
        <v>81</v>
      </c>
      <c r="C6" s="130" t="s">
        <v>45</v>
      </c>
      <c r="D6" s="130" t="s">
        <v>82</v>
      </c>
      <c r="E6" s="130" t="s">
        <v>46</v>
      </c>
      <c r="F6" s="130" t="s">
        <v>83</v>
      </c>
      <c r="G6" s="162"/>
    </row>
    <row r="7" spans="1:8" ht="9.1999999999999993" customHeight="1" x14ac:dyDescent="0.15">
      <c r="B7" s="415" t="s">
        <v>449</v>
      </c>
      <c r="C7" s="415" t="s">
        <v>450</v>
      </c>
      <c r="D7" s="415" t="s">
        <v>451</v>
      </c>
      <c r="E7" s="415" t="s">
        <v>452</v>
      </c>
      <c r="F7" s="415" t="s">
        <v>453</v>
      </c>
      <c r="G7" s="415" t="s">
        <v>0</v>
      </c>
    </row>
    <row r="8" spans="1:8" ht="9.1999999999999993" customHeight="1" x14ac:dyDescent="0.15">
      <c r="A8" s="20" t="s">
        <v>21</v>
      </c>
      <c r="B8" s="295">
        <v>3461023</v>
      </c>
      <c r="C8" s="295">
        <v>3659254</v>
      </c>
      <c r="D8" s="295">
        <v>2884767</v>
      </c>
      <c r="E8" s="295">
        <v>2377495</v>
      </c>
      <c r="F8" s="295">
        <v>1618881</v>
      </c>
      <c r="G8" s="295">
        <v>14001420</v>
      </c>
    </row>
    <row r="9" spans="1:8" ht="9.1999999999999993" customHeight="1" x14ac:dyDescent="0.15">
      <c r="A9" s="103" t="s">
        <v>84</v>
      </c>
      <c r="B9" s="296">
        <v>1647290</v>
      </c>
      <c r="C9" s="296">
        <v>1578215</v>
      </c>
      <c r="D9" s="296">
        <v>1343638</v>
      </c>
      <c r="E9" s="296">
        <v>1286062</v>
      </c>
      <c r="F9" s="296">
        <v>991169</v>
      </c>
      <c r="G9" s="296">
        <v>6846374</v>
      </c>
      <c r="H9" s="27"/>
    </row>
    <row r="10" spans="1:8" ht="9.1999999999999993" customHeight="1" x14ac:dyDescent="0.15">
      <c r="A10" s="103" t="s">
        <v>85</v>
      </c>
      <c r="B10" s="296">
        <v>1813733</v>
      </c>
      <c r="C10" s="296">
        <v>2081039</v>
      </c>
      <c r="D10" s="296">
        <v>1541129</v>
      </c>
      <c r="E10" s="296">
        <v>1091433</v>
      </c>
      <c r="F10" s="296">
        <v>627712</v>
      </c>
      <c r="G10" s="296">
        <v>7155046</v>
      </c>
      <c r="H10" s="27"/>
    </row>
    <row r="11" spans="1:8" ht="9.1999999999999993" customHeight="1" x14ac:dyDescent="0.15">
      <c r="A11" s="20" t="s">
        <v>68</v>
      </c>
      <c r="B11" s="295">
        <v>13720437</v>
      </c>
      <c r="C11" s="295">
        <v>15735338</v>
      </c>
      <c r="D11" s="295">
        <v>15918463</v>
      </c>
      <c r="E11" s="295">
        <v>17197111</v>
      </c>
      <c r="F11" s="295">
        <v>18265747</v>
      </c>
      <c r="G11" s="295">
        <v>80837096</v>
      </c>
      <c r="H11" s="27"/>
    </row>
    <row r="12" spans="1:8" ht="9.1999999999999993" customHeight="1" x14ac:dyDescent="0.15">
      <c r="A12" s="20" t="s">
        <v>69</v>
      </c>
      <c r="B12" s="295">
        <v>4615194</v>
      </c>
      <c r="C12" s="295">
        <v>3310993</v>
      </c>
      <c r="D12" s="295">
        <v>2469429</v>
      </c>
      <c r="E12" s="295">
        <v>2034596</v>
      </c>
      <c r="F12" s="295">
        <v>1361112</v>
      </c>
      <c r="G12" s="295">
        <v>13791324</v>
      </c>
      <c r="H12" s="27"/>
    </row>
    <row r="13" spans="1:8" ht="9.1999999999999993" customHeight="1" x14ac:dyDescent="0.15">
      <c r="A13" s="20" t="s">
        <v>70</v>
      </c>
      <c r="B13" s="295">
        <v>762650</v>
      </c>
      <c r="C13" s="295">
        <v>700484</v>
      </c>
      <c r="D13" s="295">
        <v>756619</v>
      </c>
      <c r="E13" s="295">
        <v>1017865</v>
      </c>
      <c r="F13" s="295">
        <v>1537498</v>
      </c>
      <c r="G13" s="295">
        <v>4775116</v>
      </c>
      <c r="H13" s="27"/>
    </row>
    <row r="14" spans="1:8" ht="9.1999999999999993" customHeight="1" thickBot="1" x14ac:dyDescent="0.2">
      <c r="A14" s="34" t="s">
        <v>71</v>
      </c>
      <c r="B14" s="297">
        <v>678457</v>
      </c>
      <c r="C14" s="297">
        <v>559408</v>
      </c>
      <c r="D14" s="297">
        <v>486056</v>
      </c>
      <c r="E14" s="297">
        <v>455773</v>
      </c>
      <c r="F14" s="297">
        <v>384930</v>
      </c>
      <c r="G14" s="297">
        <v>2564624</v>
      </c>
      <c r="H14" s="27"/>
    </row>
    <row r="15" spans="1:8" ht="9.1999999999999993" customHeight="1" x14ac:dyDescent="0.15">
      <c r="A15" s="282" t="s">
        <v>0</v>
      </c>
      <c r="B15" s="298">
        <v>23237761</v>
      </c>
      <c r="C15" s="298">
        <v>23965477</v>
      </c>
      <c r="D15" s="298">
        <v>22515334</v>
      </c>
      <c r="E15" s="298">
        <v>23082840</v>
      </c>
      <c r="F15" s="298">
        <v>23168168</v>
      </c>
      <c r="G15" s="298">
        <v>115969580</v>
      </c>
    </row>
    <row r="16" spans="1:8" ht="9.1999999999999993" customHeight="1" x14ac:dyDescent="0.15">
      <c r="A16" s="226"/>
      <c r="B16" s="55"/>
      <c r="C16" s="49"/>
      <c r="D16" s="49"/>
      <c r="E16" s="49"/>
      <c r="F16" s="49"/>
      <c r="G16" s="49"/>
    </row>
    <row r="17" spans="1:8" ht="9.1999999999999993" customHeight="1" x14ac:dyDescent="0.15">
      <c r="A17" s="283" t="s">
        <v>332</v>
      </c>
      <c r="B17" s="55"/>
      <c r="C17" s="49"/>
      <c r="D17" s="49"/>
      <c r="E17" s="49"/>
      <c r="F17" s="49"/>
      <c r="G17" s="49"/>
    </row>
    <row r="18" spans="1:8" ht="9.1999999999999993" customHeight="1" x14ac:dyDescent="0.15">
      <c r="A18" s="284" t="s">
        <v>21</v>
      </c>
      <c r="B18" s="291">
        <f>(B8/$G8)*100</f>
        <v>24.719085635599818</v>
      </c>
      <c r="C18" s="291">
        <f t="shared" ref="C18:F19" si="0">(C8/$G8)*100</f>
        <v>26.134877748114121</v>
      </c>
      <c r="D18" s="291">
        <f t="shared" si="0"/>
        <v>20.603388799136088</v>
      </c>
      <c r="E18" s="287">
        <f t="shared" si="0"/>
        <v>16.980384846679836</v>
      </c>
      <c r="F18" s="291">
        <f t="shared" si="0"/>
        <v>11.562262970470139</v>
      </c>
      <c r="G18" s="287">
        <v>100</v>
      </c>
      <c r="H18" s="56"/>
    </row>
    <row r="19" spans="1:8" ht="9.1999999999999993" customHeight="1" x14ac:dyDescent="0.15">
      <c r="A19" s="234" t="s">
        <v>84</v>
      </c>
      <c r="B19" s="292">
        <f t="shared" ref="B19:F19" si="1">(B9/$G9)*100</f>
        <v>24.060765596504076</v>
      </c>
      <c r="C19" s="292">
        <f t="shared" si="1"/>
        <v>23.051837366757937</v>
      </c>
      <c r="D19" s="292">
        <f t="shared" si="0"/>
        <v>19.625541929202232</v>
      </c>
      <c r="E19" s="288">
        <f t="shared" si="1"/>
        <v>18.784571219743473</v>
      </c>
      <c r="F19" s="292">
        <f t="shared" si="1"/>
        <v>14.477283887792284</v>
      </c>
      <c r="G19" s="288">
        <v>100</v>
      </c>
    </row>
    <row r="20" spans="1:8" ht="9.1999999999999993" customHeight="1" x14ac:dyDescent="0.15">
      <c r="A20" s="234" t="s">
        <v>85</v>
      </c>
      <c r="B20" s="292">
        <f t="shared" ref="B20:F20" si="2">(B10/$G10)*100</f>
        <v>25.34900544315159</v>
      </c>
      <c r="C20" s="292">
        <f t="shared" si="2"/>
        <v>29.084914338775743</v>
      </c>
      <c r="D20" s="292">
        <f t="shared" si="2"/>
        <v>21.539050901978825</v>
      </c>
      <c r="E20" s="288">
        <f t="shared" si="2"/>
        <v>15.254031909787862</v>
      </c>
      <c r="F20" s="292">
        <f t="shared" si="2"/>
        <v>8.7729974063059846</v>
      </c>
      <c r="G20" s="288">
        <v>100</v>
      </c>
    </row>
    <row r="21" spans="1:8" ht="9.1999999999999993" customHeight="1" x14ac:dyDescent="0.15">
      <c r="A21" s="284" t="s">
        <v>68</v>
      </c>
      <c r="B21" s="291">
        <f t="shared" ref="B21:F21" si="3">(B11/$G11)*100</f>
        <v>16.972946430435847</v>
      </c>
      <c r="C21" s="291">
        <f t="shared" si="3"/>
        <v>19.465491437248065</v>
      </c>
      <c r="D21" s="291">
        <f t="shared" si="3"/>
        <v>19.692027284107287</v>
      </c>
      <c r="E21" s="287">
        <f t="shared" si="3"/>
        <v>21.273786232993821</v>
      </c>
      <c r="F21" s="291">
        <f t="shared" si="3"/>
        <v>22.595748615214976</v>
      </c>
      <c r="G21" s="287">
        <v>100</v>
      </c>
    </row>
    <row r="22" spans="1:8" ht="9.1999999999999993" customHeight="1" x14ac:dyDescent="0.15">
      <c r="A22" s="284" t="s">
        <v>69</v>
      </c>
      <c r="B22" s="291">
        <f t="shared" ref="B22:F22" si="4">(B12/$G12)*100</f>
        <v>33.464473751758717</v>
      </c>
      <c r="C22" s="291">
        <f t="shared" si="4"/>
        <v>24.007796495825925</v>
      </c>
      <c r="D22" s="291">
        <f t="shared" si="4"/>
        <v>17.90567026052031</v>
      </c>
      <c r="E22" s="287">
        <f t="shared" si="4"/>
        <v>14.752724248955357</v>
      </c>
      <c r="F22" s="291">
        <f t="shared" si="4"/>
        <v>9.869335242939691</v>
      </c>
      <c r="G22" s="287">
        <v>100</v>
      </c>
    </row>
    <row r="23" spans="1:8" ht="9.1999999999999993" customHeight="1" x14ac:dyDescent="0.15">
      <c r="A23" s="284" t="s">
        <v>70</v>
      </c>
      <c r="B23" s="291">
        <f t="shared" ref="B23:F23" si="5">(B13/$G13)*100</f>
        <v>15.971339753840535</v>
      </c>
      <c r="C23" s="291">
        <f t="shared" si="5"/>
        <v>14.669465621358727</v>
      </c>
      <c r="D23" s="291">
        <f t="shared" si="5"/>
        <v>15.845039157163932</v>
      </c>
      <c r="E23" s="287">
        <f t="shared" si="5"/>
        <v>21.316026668252665</v>
      </c>
      <c r="F23" s="291">
        <f t="shared" si="5"/>
        <v>32.198128799384143</v>
      </c>
      <c r="G23" s="287">
        <v>100</v>
      </c>
    </row>
    <row r="24" spans="1:8" ht="9.1999999999999993" customHeight="1" thickBot="1" x14ac:dyDescent="0.2">
      <c r="A24" s="226" t="s">
        <v>71</v>
      </c>
      <c r="B24" s="293">
        <f t="shared" ref="B24:F24" si="6">(B14/$G14)*100</f>
        <v>26.454443224425884</v>
      </c>
      <c r="C24" s="293">
        <f t="shared" si="6"/>
        <v>21.812476214836952</v>
      </c>
      <c r="D24" s="293">
        <f t="shared" si="6"/>
        <v>18.952329854200851</v>
      </c>
      <c r="E24" s="289">
        <f t="shared" si="6"/>
        <v>17.771532981052975</v>
      </c>
      <c r="F24" s="293">
        <f t="shared" si="6"/>
        <v>15.009217725483346</v>
      </c>
      <c r="G24" s="289">
        <v>100</v>
      </c>
    </row>
    <row r="25" spans="1:8" ht="9.1999999999999993" customHeight="1" x14ac:dyDescent="0.15">
      <c r="A25" s="282" t="s">
        <v>90</v>
      </c>
      <c r="B25" s="294">
        <f t="shared" ref="B25:F25" si="7">(B15/$G15)*100</f>
        <v>20.037807328439062</v>
      </c>
      <c r="C25" s="294">
        <f t="shared" si="7"/>
        <v>20.665313265771935</v>
      </c>
      <c r="D25" s="294">
        <f t="shared" si="7"/>
        <v>19.414862069863492</v>
      </c>
      <c r="E25" s="290">
        <f t="shared" si="7"/>
        <v>19.904219710030855</v>
      </c>
      <c r="F25" s="294">
        <f t="shared" si="7"/>
        <v>19.977797625894652</v>
      </c>
      <c r="G25" s="290">
        <v>100</v>
      </c>
    </row>
    <row r="26" spans="1:8" ht="35.25" customHeight="1" x14ac:dyDescent="0.15">
      <c r="A26" s="507" t="s">
        <v>435</v>
      </c>
      <c r="B26" s="508"/>
      <c r="C26" s="508"/>
      <c r="D26" s="508"/>
      <c r="E26" s="508"/>
      <c r="F26" s="508"/>
      <c r="G26" s="508"/>
    </row>
    <row r="27" spans="1:8" ht="10.5" customHeight="1" x14ac:dyDescent="0.15">
      <c r="A27" s="500" t="s">
        <v>455</v>
      </c>
      <c r="B27" s="501"/>
      <c r="C27" s="501"/>
      <c r="D27" s="501"/>
      <c r="E27" s="501"/>
      <c r="F27" s="501"/>
      <c r="G27" s="501"/>
    </row>
    <row r="28" spans="1:8" ht="18" customHeight="1" x14ac:dyDescent="0.15">
      <c r="A28" s="502"/>
      <c r="B28" s="502"/>
      <c r="C28" s="502"/>
      <c r="D28" s="502"/>
      <c r="E28" s="502"/>
      <c r="F28" s="502"/>
      <c r="G28" s="502"/>
    </row>
    <row r="29" spans="1:8" ht="12.75" customHeight="1" x14ac:dyDescent="0.15"/>
    <row r="31" spans="1:8" ht="13.5" customHeight="1" x14ac:dyDescent="0.15"/>
    <row r="37" ht="12.75" customHeight="1" x14ac:dyDescent="0.15"/>
    <row r="39" ht="13.5" customHeight="1" x14ac:dyDescent="0.15"/>
    <row r="41" ht="36" customHeight="1" x14ac:dyDescent="0.15"/>
    <row r="49" ht="12.75" customHeight="1" x14ac:dyDescent="0.15"/>
    <row r="51" ht="13.5" customHeight="1" x14ac:dyDescent="0.15"/>
    <row r="58" ht="12.75" customHeight="1" x14ac:dyDescent="0.15"/>
    <row r="60" ht="13.5" customHeight="1" x14ac:dyDescent="0.15"/>
    <row r="62" ht="36" customHeight="1" x14ac:dyDescent="0.15"/>
  </sheetData>
  <mergeCells count="7">
    <mergeCell ref="A28:G28"/>
    <mergeCell ref="A2:G2"/>
    <mergeCell ref="A3:G3"/>
    <mergeCell ref="A4:G4"/>
    <mergeCell ref="A5:G5"/>
    <mergeCell ref="A26:G26"/>
    <mergeCell ref="A27:G27"/>
  </mergeCells>
  <pageMargins left="1.05" right="1.05" top="0.5" bottom="0.25" header="0" footer="0"/>
  <pageSetup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view="pageLayout" zoomScale="235" zoomScaleNormal="100" zoomScaleSheetLayoutView="100" zoomScalePageLayoutView="235" workbookViewId="0">
      <selection sqref="A1:B1"/>
    </sheetView>
  </sheetViews>
  <sheetFormatPr defaultRowHeight="12.75" x14ac:dyDescent="0.2"/>
  <cols>
    <col min="1" max="1" width="13" customWidth="1"/>
    <col min="2" max="2" width="11.7109375" customWidth="1"/>
  </cols>
  <sheetData>
    <row r="1" spans="1:2" ht="10.5" customHeight="1" x14ac:dyDescent="0.2">
      <c r="A1" s="459" t="s">
        <v>300</v>
      </c>
      <c r="B1" s="459"/>
    </row>
    <row r="2" spans="1:2" ht="36" customHeight="1" x14ac:dyDescent="0.2">
      <c r="A2" s="433" t="s">
        <v>364</v>
      </c>
      <c r="B2" s="433"/>
    </row>
    <row r="3" spans="1:2" ht="39.75" customHeight="1" x14ac:dyDescent="0.2">
      <c r="A3" s="434" t="s">
        <v>436</v>
      </c>
      <c r="B3" s="434"/>
    </row>
    <row r="4" spans="1:2" ht="7.5" customHeight="1" x14ac:dyDescent="0.2">
      <c r="A4" s="70"/>
      <c r="B4" s="70"/>
    </row>
    <row r="5" spans="1:2" ht="18" customHeight="1" x14ac:dyDescent="0.2">
      <c r="A5" s="448" t="s">
        <v>434</v>
      </c>
      <c r="B5" s="449"/>
    </row>
    <row r="6" spans="1:2" ht="9.1999999999999993" customHeight="1" x14ac:dyDescent="0.2">
      <c r="A6" s="144"/>
      <c r="B6" s="39" t="s">
        <v>126</v>
      </c>
    </row>
    <row r="7" spans="1:2" ht="9.1999999999999993" customHeight="1" x14ac:dyDescent="0.2">
      <c r="A7" s="226" t="s">
        <v>21</v>
      </c>
      <c r="B7" s="338">
        <v>40000</v>
      </c>
    </row>
    <row r="8" spans="1:2" ht="9.1999999999999993" customHeight="1" x14ac:dyDescent="0.2">
      <c r="A8" s="234" t="s">
        <v>84</v>
      </c>
      <c r="B8" s="339">
        <v>43400</v>
      </c>
    </row>
    <row r="9" spans="1:2" ht="9.1999999999999993" customHeight="1" x14ac:dyDescent="0.2">
      <c r="A9" s="234" t="s">
        <v>85</v>
      </c>
      <c r="B9" s="339">
        <v>37000</v>
      </c>
    </row>
    <row r="10" spans="1:2" ht="9.1999999999999993" customHeight="1" x14ac:dyDescent="0.2">
      <c r="A10" s="229" t="s">
        <v>68</v>
      </c>
      <c r="B10" s="340">
        <v>56000</v>
      </c>
    </row>
    <row r="11" spans="1:2" ht="9.1999999999999993" customHeight="1" x14ac:dyDescent="0.2">
      <c r="A11" s="229" t="s">
        <v>69</v>
      </c>
      <c r="B11" s="340">
        <v>33600</v>
      </c>
    </row>
    <row r="12" spans="1:2" ht="9.1999999999999993" customHeight="1" x14ac:dyDescent="0.2">
      <c r="A12" s="229" t="s">
        <v>70</v>
      </c>
      <c r="B12" s="340">
        <v>70000</v>
      </c>
    </row>
    <row r="13" spans="1:2" ht="9.1999999999999993" customHeight="1" thickBot="1" x14ac:dyDescent="0.25">
      <c r="A13" s="237" t="s">
        <v>71</v>
      </c>
      <c r="B13" s="341">
        <v>42000</v>
      </c>
    </row>
    <row r="14" spans="1:2" ht="9.1999999999999993" customHeight="1" x14ac:dyDescent="0.2">
      <c r="A14" s="239" t="s">
        <v>90</v>
      </c>
      <c r="B14" s="342">
        <v>50500</v>
      </c>
    </row>
    <row r="15" spans="1:2" ht="87" customHeight="1" x14ac:dyDescent="0.2">
      <c r="A15" s="520" t="s">
        <v>354</v>
      </c>
      <c r="B15" s="472"/>
    </row>
    <row r="16" spans="1:2" ht="32.25" customHeight="1" x14ac:dyDescent="0.2">
      <c r="A16" s="521" t="s">
        <v>455</v>
      </c>
      <c r="B16" s="521"/>
    </row>
    <row r="17" spans="1:2" ht="18" customHeight="1" x14ac:dyDescent="0.2">
      <c r="A17" s="439"/>
      <c r="B17" s="439"/>
    </row>
    <row r="19" spans="1:2" x14ac:dyDescent="0.2">
      <c r="A19" s="7"/>
    </row>
    <row r="20" spans="1:2" ht="12.75" customHeight="1" x14ac:dyDescent="0.2">
      <c r="A20" s="7"/>
    </row>
    <row r="21" spans="1:2" x14ac:dyDescent="0.2">
      <c r="A21" s="7"/>
    </row>
    <row r="22" spans="1:2" ht="12.75" customHeight="1" x14ac:dyDescent="0.2">
      <c r="A22" s="7"/>
    </row>
    <row r="23" spans="1:2" x14ac:dyDescent="0.2">
      <c r="A23" s="7"/>
    </row>
    <row r="24" spans="1:2" x14ac:dyDescent="0.2">
      <c r="A24" s="7"/>
    </row>
    <row r="25" spans="1:2" x14ac:dyDescent="0.2">
      <c r="A25" s="7"/>
    </row>
    <row r="26" spans="1:2" ht="12.75" customHeight="1" x14ac:dyDescent="0.2">
      <c r="A26" s="4"/>
      <c r="B26" s="10"/>
    </row>
    <row r="27" spans="1:2" x14ac:dyDescent="0.2">
      <c r="B27" s="10"/>
    </row>
    <row r="28" spans="1:2" x14ac:dyDescent="0.2">
      <c r="B28" s="10"/>
    </row>
    <row r="29" spans="1:2" x14ac:dyDescent="0.2">
      <c r="B29" s="10"/>
    </row>
    <row r="30" spans="1:2" x14ac:dyDescent="0.2">
      <c r="B30" s="10"/>
    </row>
    <row r="31" spans="1:2" ht="12.75" customHeight="1" x14ac:dyDescent="0.2">
      <c r="B31" s="10"/>
    </row>
    <row r="32" spans="1:2" ht="12.75" customHeight="1" x14ac:dyDescent="0.2">
      <c r="B32" s="10"/>
    </row>
    <row r="33" spans="2:2" x14ac:dyDescent="0.2">
      <c r="B33" s="10"/>
    </row>
    <row r="44" spans="2:2" ht="13.5" customHeight="1" x14ac:dyDescent="0.2"/>
    <row r="46" spans="2:2"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view="pageLayout" zoomScale="175" zoomScaleNormal="100" zoomScaleSheetLayoutView="100" zoomScalePageLayoutView="175" workbookViewId="0"/>
  </sheetViews>
  <sheetFormatPr defaultRowHeight="8.25" x14ac:dyDescent="0.15"/>
  <cols>
    <col min="1" max="1" width="14" style="144" customWidth="1"/>
    <col min="2" max="5" width="10" style="144" customWidth="1"/>
    <col min="6" max="6" width="12.7109375" style="144" customWidth="1"/>
    <col min="7" max="16384" width="9.140625" style="144"/>
  </cols>
  <sheetData>
    <row r="1" spans="1:7" ht="7.5" customHeight="1" x14ac:dyDescent="0.15">
      <c r="A1" s="214" t="s">
        <v>301</v>
      </c>
    </row>
    <row r="2" spans="1:7" ht="12" customHeight="1" x14ac:dyDescent="0.15">
      <c r="A2" s="433" t="s">
        <v>364</v>
      </c>
      <c r="B2" s="433"/>
      <c r="C2" s="433"/>
      <c r="D2" s="433"/>
      <c r="E2" s="433"/>
    </row>
    <row r="3" spans="1:7" ht="18" customHeight="1" x14ac:dyDescent="0.15">
      <c r="A3" s="446" t="s">
        <v>437</v>
      </c>
      <c r="B3" s="446"/>
      <c r="C3" s="446"/>
      <c r="D3" s="446"/>
      <c r="E3" s="446"/>
    </row>
    <row r="4" spans="1:7" ht="7.5" customHeight="1" x14ac:dyDescent="0.15">
      <c r="A4" s="503"/>
      <c r="B4" s="503"/>
      <c r="C4" s="503"/>
      <c r="D4" s="503"/>
      <c r="E4" s="503"/>
    </row>
    <row r="5" spans="1:7" ht="18" customHeight="1" x14ac:dyDescent="0.15">
      <c r="A5" s="448" t="s">
        <v>438</v>
      </c>
      <c r="B5" s="449"/>
      <c r="C5" s="449"/>
      <c r="D5" s="449"/>
      <c r="E5" s="449"/>
    </row>
    <row r="6" spans="1:7" ht="9.1999999999999993" customHeight="1" x14ac:dyDescent="0.15">
      <c r="A6" s="149"/>
      <c r="B6" s="510" t="s">
        <v>302</v>
      </c>
      <c r="C6" s="510"/>
      <c r="D6" s="510"/>
      <c r="E6" s="510"/>
    </row>
    <row r="7" spans="1:7" ht="9.1999999999999993" customHeight="1" x14ac:dyDescent="0.15">
      <c r="B7" s="39" t="s">
        <v>189</v>
      </c>
      <c r="C7" s="39" t="s">
        <v>120</v>
      </c>
      <c r="D7" s="39" t="s">
        <v>121</v>
      </c>
      <c r="E7" s="39" t="s">
        <v>0</v>
      </c>
    </row>
    <row r="8" spans="1:7" ht="9.1999999999999993" customHeight="1" x14ac:dyDescent="0.15">
      <c r="A8" s="20" t="s">
        <v>21</v>
      </c>
      <c r="B8" s="332">
        <v>5896052</v>
      </c>
      <c r="C8" s="332">
        <v>6700322</v>
      </c>
      <c r="D8" s="332">
        <v>597145</v>
      </c>
      <c r="E8" s="332">
        <v>13193519</v>
      </c>
      <c r="G8" s="524"/>
    </row>
    <row r="9" spans="1:7" ht="9.1999999999999993" customHeight="1" x14ac:dyDescent="0.15">
      <c r="A9" s="103" t="s">
        <v>84</v>
      </c>
      <c r="B9" s="257">
        <v>5406724</v>
      </c>
      <c r="C9" s="257">
        <v>2940393</v>
      </c>
      <c r="D9" s="257">
        <v>228904</v>
      </c>
      <c r="E9" s="257">
        <v>8576021</v>
      </c>
      <c r="F9" s="27"/>
      <c r="G9" s="525"/>
    </row>
    <row r="10" spans="1:7" ht="9.1999999999999993" customHeight="1" x14ac:dyDescent="0.15">
      <c r="A10" s="103" t="s">
        <v>85</v>
      </c>
      <c r="B10" s="257">
        <v>489328</v>
      </c>
      <c r="C10" s="257">
        <v>3759929</v>
      </c>
      <c r="D10" s="257">
        <v>368241</v>
      </c>
      <c r="E10" s="257">
        <v>4617498</v>
      </c>
      <c r="F10" s="27"/>
      <c r="G10" s="525"/>
    </row>
    <row r="11" spans="1:7" ht="9.1999999999999993" customHeight="1" x14ac:dyDescent="0.15">
      <c r="A11" s="20" t="s">
        <v>68</v>
      </c>
      <c r="B11" s="332">
        <v>5303013</v>
      </c>
      <c r="C11" s="332">
        <v>13494598</v>
      </c>
      <c r="D11" s="332">
        <v>2393042</v>
      </c>
      <c r="E11" s="332">
        <v>21190653</v>
      </c>
      <c r="F11" s="27"/>
      <c r="G11" s="525"/>
    </row>
    <row r="12" spans="1:7" ht="9.1999999999999993" customHeight="1" x14ac:dyDescent="0.15">
      <c r="A12" s="20" t="s">
        <v>69</v>
      </c>
      <c r="B12" s="332">
        <v>3948290</v>
      </c>
      <c r="C12" s="332">
        <v>5715098</v>
      </c>
      <c r="D12" s="332">
        <v>644831</v>
      </c>
      <c r="E12" s="332">
        <v>10308219</v>
      </c>
      <c r="F12" s="27"/>
      <c r="G12" s="525"/>
    </row>
    <row r="13" spans="1:7" ht="9.1999999999999993" customHeight="1" x14ac:dyDescent="0.15">
      <c r="A13" s="20" t="s">
        <v>70</v>
      </c>
      <c r="B13" s="332">
        <v>449515</v>
      </c>
      <c r="C13" s="332">
        <v>1301179</v>
      </c>
      <c r="D13" s="332">
        <v>199754</v>
      </c>
      <c r="E13" s="332">
        <v>1950448</v>
      </c>
      <c r="F13" s="27"/>
      <c r="G13" s="525"/>
    </row>
    <row r="14" spans="1:7" ht="9.1999999999999993" customHeight="1" thickBot="1" x14ac:dyDescent="0.2">
      <c r="A14" s="34" t="s">
        <v>71</v>
      </c>
      <c r="B14" s="307">
        <v>964224</v>
      </c>
      <c r="C14" s="307">
        <v>1036262</v>
      </c>
      <c r="D14" s="307">
        <v>82314</v>
      </c>
      <c r="E14" s="307">
        <v>2082800</v>
      </c>
      <c r="F14" s="27"/>
      <c r="G14" s="525"/>
    </row>
    <row r="15" spans="1:7" ht="9.1999999999999993" customHeight="1" x14ac:dyDescent="0.15">
      <c r="A15" s="282" t="s">
        <v>0</v>
      </c>
      <c r="B15" s="186">
        <v>16561094</v>
      </c>
      <c r="C15" s="186">
        <v>28247459</v>
      </c>
      <c r="D15" s="186">
        <v>3917086</v>
      </c>
      <c r="E15" s="186">
        <v>48725639</v>
      </c>
      <c r="G15" s="525"/>
    </row>
    <row r="16" spans="1:7" ht="9.1999999999999993" customHeight="1" x14ac:dyDescent="0.15">
      <c r="A16" s="226"/>
      <c r="B16" s="55"/>
      <c r="C16" s="49"/>
      <c r="D16" s="49"/>
      <c r="E16" s="49"/>
      <c r="G16" s="525"/>
    </row>
    <row r="17" spans="1:7" ht="9.1999999999999993" customHeight="1" x14ac:dyDescent="0.15">
      <c r="A17" s="226"/>
      <c r="B17" s="510" t="s">
        <v>303</v>
      </c>
      <c r="C17" s="510"/>
      <c r="D17" s="510"/>
      <c r="E17" s="510"/>
      <c r="G17" s="525"/>
    </row>
    <row r="18" spans="1:7" ht="9.1999999999999993" customHeight="1" x14ac:dyDescent="0.15">
      <c r="A18" s="283"/>
      <c r="B18" s="39" t="s">
        <v>189</v>
      </c>
      <c r="C18" s="39" t="s">
        <v>120</v>
      </c>
      <c r="D18" s="39" t="s">
        <v>121</v>
      </c>
      <c r="E18" s="39" t="s">
        <v>0</v>
      </c>
      <c r="G18" s="525"/>
    </row>
    <row r="19" spans="1:7" ht="9.1999999999999993" customHeight="1" x14ac:dyDescent="0.15">
      <c r="A19" s="284" t="s">
        <v>21</v>
      </c>
      <c r="B19" s="287">
        <v>33.799999999999997</v>
      </c>
      <c r="C19" s="287">
        <v>21.3</v>
      </c>
      <c r="D19" s="301">
        <v>19.5</v>
      </c>
      <c r="E19" s="287">
        <v>25.4</v>
      </c>
      <c r="F19" s="56"/>
      <c r="G19" s="525"/>
    </row>
    <row r="20" spans="1:7" ht="9.1999999999999993" customHeight="1" x14ac:dyDescent="0.15">
      <c r="A20" s="234" t="s">
        <v>84</v>
      </c>
      <c r="B20" s="288">
        <v>33.299999999999997</v>
      </c>
      <c r="C20" s="288">
        <v>18.600000000000001</v>
      </c>
      <c r="D20" s="278">
        <v>16.600000000000001</v>
      </c>
      <c r="E20" s="288">
        <v>25.7</v>
      </c>
    </row>
    <row r="21" spans="1:7" ht="9.1999999999999993" customHeight="1" x14ac:dyDescent="0.15">
      <c r="A21" s="234" t="s">
        <v>85</v>
      </c>
      <c r="B21" s="288">
        <v>41.3</v>
      </c>
      <c r="C21" s="288">
        <v>23.9</v>
      </c>
      <c r="D21" s="278">
        <v>21.8</v>
      </c>
      <c r="E21" s="288">
        <v>24.8</v>
      </c>
    </row>
    <row r="22" spans="1:7" ht="9.1999999999999993" customHeight="1" x14ac:dyDescent="0.15">
      <c r="A22" s="284" t="s">
        <v>68</v>
      </c>
      <c r="B22" s="287">
        <v>13.8</v>
      </c>
      <c r="C22" s="287">
        <v>11.1</v>
      </c>
      <c r="D22" s="301">
        <v>7.2</v>
      </c>
      <c r="E22" s="287">
        <v>11</v>
      </c>
    </row>
    <row r="23" spans="1:7" ht="9.1999999999999993" customHeight="1" x14ac:dyDescent="0.15">
      <c r="A23" s="284" t="s">
        <v>69</v>
      </c>
      <c r="B23" s="287">
        <v>39.5</v>
      </c>
      <c r="C23" s="287">
        <v>24.4</v>
      </c>
      <c r="D23" s="301">
        <v>18.399999999999999</v>
      </c>
      <c r="E23" s="287">
        <v>27.9</v>
      </c>
    </row>
    <row r="24" spans="1:7" ht="9.1999999999999993" customHeight="1" x14ac:dyDescent="0.15">
      <c r="A24" s="284" t="s">
        <v>70</v>
      </c>
      <c r="B24" s="287">
        <v>14</v>
      </c>
      <c r="C24" s="287">
        <v>12.7</v>
      </c>
      <c r="D24" s="301">
        <v>12.9</v>
      </c>
      <c r="E24" s="287">
        <v>13</v>
      </c>
    </row>
    <row r="25" spans="1:7" ht="9.1999999999999993" customHeight="1" thickBot="1" x14ac:dyDescent="0.2">
      <c r="A25" s="226" t="s">
        <v>71</v>
      </c>
      <c r="B25" s="289">
        <v>24.6</v>
      </c>
      <c r="C25" s="289">
        <v>20.5</v>
      </c>
      <c r="D25" s="312">
        <v>14.3</v>
      </c>
      <c r="E25" s="289">
        <v>21.8</v>
      </c>
    </row>
    <row r="26" spans="1:7" ht="9.1999999999999993" customHeight="1" x14ac:dyDescent="0.15">
      <c r="A26" s="282" t="s">
        <v>90</v>
      </c>
      <c r="B26" s="290">
        <v>22.7</v>
      </c>
      <c r="C26" s="290">
        <v>14.7</v>
      </c>
      <c r="D26" s="333">
        <v>9.4</v>
      </c>
      <c r="E26" s="290">
        <v>15.9</v>
      </c>
    </row>
    <row r="27" spans="1:7" ht="49.5" customHeight="1" x14ac:dyDescent="0.15">
      <c r="A27" s="507" t="s">
        <v>352</v>
      </c>
      <c r="B27" s="508"/>
      <c r="C27" s="508"/>
      <c r="D27" s="508"/>
      <c r="E27" s="508"/>
    </row>
    <row r="28" spans="1:7" ht="21" customHeight="1" x14ac:dyDescent="0.15">
      <c r="A28" s="507" t="s">
        <v>455</v>
      </c>
      <c r="B28" s="501"/>
      <c r="C28" s="501"/>
      <c r="D28" s="501"/>
      <c r="E28" s="501"/>
    </row>
    <row r="29" spans="1:7" ht="18" customHeight="1" x14ac:dyDescent="0.15">
      <c r="A29" s="502"/>
      <c r="B29" s="502"/>
      <c r="C29" s="502"/>
      <c r="D29" s="502"/>
      <c r="E29" s="502"/>
    </row>
    <row r="30" spans="1:7" ht="12.75" customHeight="1" x14ac:dyDescent="0.15"/>
    <row r="32" spans="1:7" ht="13.5" customHeight="1" x14ac:dyDescent="0.15"/>
    <row r="38" ht="12.75" customHeight="1" x14ac:dyDescent="0.15"/>
    <row r="40" ht="13.5" customHeight="1" x14ac:dyDescent="0.15"/>
    <row r="42" ht="36" customHeight="1" x14ac:dyDescent="0.15"/>
    <row r="50" ht="12.75" customHeight="1" x14ac:dyDescent="0.15"/>
    <row r="52" ht="13.5" customHeight="1" x14ac:dyDescent="0.15"/>
    <row r="59" ht="12.75" customHeight="1" x14ac:dyDescent="0.15"/>
    <row r="61" ht="13.5" customHeight="1" x14ac:dyDescent="0.15"/>
    <row r="63" ht="36" customHeight="1" x14ac:dyDescent="0.15"/>
  </sheetData>
  <mergeCells count="10">
    <mergeCell ref="G8:G19"/>
    <mergeCell ref="A29:E29"/>
    <mergeCell ref="B6:E6"/>
    <mergeCell ref="B17:E17"/>
    <mergeCell ref="A2:E2"/>
    <mergeCell ref="A3:E3"/>
    <mergeCell ref="A4:E4"/>
    <mergeCell ref="A5:E5"/>
    <mergeCell ref="A27:E27"/>
    <mergeCell ref="A28:E28"/>
  </mergeCells>
  <pageMargins left="1.05" right="1.05" top="0.5" bottom="0.25" header="0" footer="0"/>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tabSelected="1" view="pageLayout" zoomScale="175" zoomScaleNormal="100" zoomScaleSheetLayoutView="100" zoomScalePageLayoutView="175" workbookViewId="0">
      <selection activeCell="A5" sqref="A5:D5"/>
    </sheetView>
  </sheetViews>
  <sheetFormatPr defaultRowHeight="8.25" x14ac:dyDescent="0.15"/>
  <cols>
    <col min="1" max="1" width="14.140625" style="369" customWidth="1"/>
    <col min="2" max="2" width="10.7109375" style="369" customWidth="1"/>
    <col min="3" max="3" width="10.140625" style="369" customWidth="1"/>
    <col min="4" max="4" width="11.85546875" style="369" customWidth="1"/>
    <col min="5" max="5" width="1.42578125" style="369" hidden="1" customWidth="1"/>
    <col min="6" max="6" width="4.28515625" style="369" hidden="1" customWidth="1"/>
    <col min="7" max="7" width="0.5703125" style="369" customWidth="1"/>
    <col min="8" max="16384" width="9.140625" style="369"/>
  </cols>
  <sheetData>
    <row r="1" spans="1:7" ht="10.5" customHeight="1" x14ac:dyDescent="0.15">
      <c r="A1" s="526" t="s">
        <v>304</v>
      </c>
      <c r="B1" s="526"/>
      <c r="C1" s="526"/>
      <c r="D1" s="526"/>
      <c r="E1" s="526"/>
      <c r="F1" s="526"/>
    </row>
    <row r="2" spans="1:7" ht="18" customHeight="1" x14ac:dyDescent="0.15">
      <c r="A2" s="433" t="s">
        <v>364</v>
      </c>
      <c r="B2" s="433"/>
      <c r="C2" s="433"/>
      <c r="D2" s="433"/>
      <c r="E2" s="433"/>
      <c r="F2" s="433"/>
      <c r="G2" s="433"/>
    </row>
    <row r="3" spans="1:7" ht="18" customHeight="1" x14ac:dyDescent="0.15">
      <c r="A3" s="446" t="s">
        <v>439</v>
      </c>
      <c r="B3" s="446"/>
      <c r="C3" s="446"/>
      <c r="D3" s="446"/>
      <c r="E3" s="446"/>
      <c r="F3" s="446"/>
      <c r="G3" s="446"/>
    </row>
    <row r="4" spans="1:7" ht="7.5" customHeight="1" x14ac:dyDescent="0.15">
      <c r="A4" s="503"/>
      <c r="B4" s="503"/>
      <c r="C4" s="503"/>
      <c r="D4" s="503"/>
      <c r="E4" s="503"/>
      <c r="F4" s="503"/>
      <c r="G4" s="503"/>
    </row>
    <row r="5" spans="1:7" ht="18" customHeight="1" x14ac:dyDescent="0.15">
      <c r="A5" s="448" t="s">
        <v>434</v>
      </c>
      <c r="B5" s="449"/>
      <c r="C5" s="449"/>
      <c r="D5" s="449"/>
      <c r="E5" s="427"/>
    </row>
    <row r="6" spans="1:7" ht="34.5" customHeight="1" x14ac:dyDescent="0.15">
      <c r="B6" s="379" t="s">
        <v>346</v>
      </c>
      <c r="C6" s="379" t="s">
        <v>339</v>
      </c>
      <c r="D6" s="380" t="s">
        <v>468</v>
      </c>
      <c r="E6" s="428"/>
    </row>
    <row r="7" spans="1:7" ht="9.1999999999999993" customHeight="1" x14ac:dyDescent="0.15">
      <c r="A7" s="20" t="s">
        <v>21</v>
      </c>
      <c r="B7" s="295">
        <v>612595</v>
      </c>
      <c r="C7" s="366">
        <v>4.4000000000000004</v>
      </c>
      <c r="D7" s="429">
        <v>3993.0214999999998</v>
      </c>
      <c r="E7" s="366"/>
    </row>
    <row r="8" spans="1:7" ht="9.1999999999999993" customHeight="1" x14ac:dyDescent="0.15">
      <c r="A8" s="20" t="s">
        <v>68</v>
      </c>
      <c r="B8" s="295">
        <v>1703696</v>
      </c>
      <c r="C8" s="366">
        <v>2.1</v>
      </c>
      <c r="D8" s="429">
        <v>3598.4919</v>
      </c>
      <c r="E8" s="366"/>
    </row>
    <row r="9" spans="1:7" ht="9.1999999999999993" customHeight="1" x14ac:dyDescent="0.15">
      <c r="A9" s="20" t="s">
        <v>69</v>
      </c>
      <c r="B9" s="295">
        <v>726098</v>
      </c>
      <c r="C9" s="366">
        <v>5.3</v>
      </c>
      <c r="D9" s="429">
        <v>3261.1916999999999</v>
      </c>
      <c r="E9" s="366"/>
    </row>
    <row r="10" spans="1:7" ht="9.1999999999999993" customHeight="1" x14ac:dyDescent="0.15">
      <c r="A10" s="20" t="s">
        <v>70</v>
      </c>
      <c r="B10" s="295">
        <v>111686</v>
      </c>
      <c r="C10" s="366">
        <v>2.2999999999999998</v>
      </c>
      <c r="D10" s="429">
        <v>4567.9180999999999</v>
      </c>
      <c r="E10" s="366"/>
    </row>
    <row r="11" spans="1:7" ht="9.1999999999999993" customHeight="1" thickBot="1" x14ac:dyDescent="0.2">
      <c r="A11" s="34" t="s">
        <v>71</v>
      </c>
      <c r="B11" s="297">
        <v>138076</v>
      </c>
      <c r="C11" s="367">
        <v>5.4</v>
      </c>
      <c r="D11" s="430">
        <v>3722.6203999999998</v>
      </c>
      <c r="E11" s="367"/>
    </row>
    <row r="12" spans="1:7" ht="9.1999999999999993" customHeight="1" x14ac:dyDescent="0.15">
      <c r="A12" s="121" t="s">
        <v>0</v>
      </c>
      <c r="B12" s="298">
        <v>3292151</v>
      </c>
      <c r="C12" s="368">
        <v>2.8</v>
      </c>
      <c r="D12" s="431">
        <v>3635.6057000000001</v>
      </c>
      <c r="E12" s="368"/>
    </row>
    <row r="13" spans="1:7" ht="62.25" customHeight="1" x14ac:dyDescent="0.15">
      <c r="A13" s="507" t="s">
        <v>469</v>
      </c>
      <c r="B13" s="507"/>
      <c r="C13" s="507"/>
      <c r="D13" s="507"/>
      <c r="E13" s="507"/>
      <c r="F13" s="507"/>
      <c r="G13" s="507"/>
    </row>
    <row r="14" spans="1:7" ht="21.75" customHeight="1" x14ac:dyDescent="0.15">
      <c r="A14" s="507" t="s">
        <v>455</v>
      </c>
      <c r="B14" s="508"/>
      <c r="C14" s="508"/>
      <c r="D14" s="508"/>
      <c r="E14" s="508"/>
      <c r="F14" s="508"/>
      <c r="G14" s="508"/>
    </row>
    <row r="15" spans="1:7" ht="18" customHeight="1" x14ac:dyDescent="0.15">
      <c r="A15" s="527"/>
      <c r="B15" s="527"/>
      <c r="C15" s="527"/>
      <c r="D15" s="527"/>
      <c r="E15" s="527"/>
      <c r="F15" s="527"/>
      <c r="G15" s="527"/>
    </row>
    <row r="16" spans="1:7" ht="12.75" customHeight="1" x14ac:dyDescent="0.15"/>
    <row r="18" spans="2:2" ht="13.5" customHeight="1" x14ac:dyDescent="0.15"/>
    <row r="21" spans="2:2" x14ac:dyDescent="0.15">
      <c r="B21" s="55"/>
    </row>
    <row r="24" spans="2:2" ht="12.75" customHeight="1" x14ac:dyDescent="0.15"/>
    <row r="26" spans="2:2" ht="13.5" customHeight="1" x14ac:dyDescent="0.15"/>
    <row r="28" spans="2:2" ht="36" customHeight="1" x14ac:dyDescent="0.15"/>
    <row r="36" ht="12.75" customHeight="1" x14ac:dyDescent="0.15"/>
    <row r="38" ht="13.5" customHeight="1" x14ac:dyDescent="0.15"/>
    <row r="45" ht="12.75" customHeight="1" x14ac:dyDescent="0.15"/>
    <row r="47" ht="13.5" customHeight="1" x14ac:dyDescent="0.15"/>
    <row r="49" ht="36" customHeight="1" x14ac:dyDescent="0.15"/>
  </sheetData>
  <mergeCells count="8">
    <mergeCell ref="A1:F1"/>
    <mergeCell ref="A15:G15"/>
    <mergeCell ref="A2:G2"/>
    <mergeCell ref="A3:G3"/>
    <mergeCell ref="A4:G4"/>
    <mergeCell ref="A5:D5"/>
    <mergeCell ref="A13:G13"/>
    <mergeCell ref="A14:G14"/>
  </mergeCells>
  <pageMargins left="1.05" right="1.05" top="0.5" bottom="0.25"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view="pageLayout" zoomScale="205" zoomScaleNormal="100" zoomScaleSheetLayoutView="100" zoomScalePageLayoutView="205" workbookViewId="0"/>
  </sheetViews>
  <sheetFormatPr defaultColWidth="9.140625" defaultRowHeight="12.75" x14ac:dyDescent="0.2"/>
  <cols>
    <col min="1" max="1" width="14.140625" customWidth="1"/>
    <col min="2" max="5" width="10" customWidth="1"/>
  </cols>
  <sheetData>
    <row r="1" spans="1:9" ht="10.5" customHeight="1" x14ac:dyDescent="0.2">
      <c r="A1" s="213" t="s">
        <v>251</v>
      </c>
      <c r="B1" s="13"/>
      <c r="C1" s="13"/>
      <c r="D1" s="13"/>
      <c r="E1" s="13"/>
    </row>
    <row r="2" spans="1:9" ht="12.75" customHeight="1" x14ac:dyDescent="0.2">
      <c r="A2" s="433" t="s">
        <v>364</v>
      </c>
      <c r="B2" s="433"/>
      <c r="C2" s="433"/>
      <c r="D2" s="433"/>
      <c r="E2" s="433"/>
    </row>
    <row r="3" spans="1:9" ht="18" customHeight="1" x14ac:dyDescent="0.2">
      <c r="A3" s="434" t="s">
        <v>373</v>
      </c>
      <c r="B3" s="434"/>
      <c r="C3" s="434"/>
      <c r="D3" s="434"/>
      <c r="E3" s="434"/>
    </row>
    <row r="4" spans="1:9" ht="7.5" customHeight="1" x14ac:dyDescent="0.2">
      <c r="A4" s="15"/>
      <c r="B4" s="15"/>
      <c r="C4" s="15"/>
      <c r="D4" s="15"/>
      <c r="E4" s="15"/>
    </row>
    <row r="5" spans="1:9" ht="18" customHeight="1" x14ac:dyDescent="0.2">
      <c r="A5" s="435" t="s">
        <v>374</v>
      </c>
      <c r="B5" s="436"/>
      <c r="C5" s="436"/>
      <c r="D5" s="436"/>
      <c r="E5" s="436"/>
      <c r="H5" s="3"/>
      <c r="I5" s="3" t="e">
        <f>#REF!/#REF!*100</f>
        <v>#REF!</v>
      </c>
    </row>
    <row r="6" spans="1:9" ht="9.1999999999999993" customHeight="1" x14ac:dyDescent="0.2">
      <c r="A6" s="18"/>
      <c r="B6" s="19" t="s">
        <v>367</v>
      </c>
      <c r="C6" s="19" t="s">
        <v>131</v>
      </c>
      <c r="D6" s="19" t="s">
        <v>363</v>
      </c>
      <c r="E6" s="19" t="s">
        <v>132</v>
      </c>
      <c r="H6" s="3"/>
      <c r="I6" s="3" t="e">
        <f>#REF!/#REF!*100</f>
        <v>#REF!</v>
      </c>
    </row>
    <row r="7" spans="1:9" ht="9.1999999999999993" customHeight="1" x14ac:dyDescent="0.2">
      <c r="A7" s="20" t="s">
        <v>86</v>
      </c>
      <c r="B7" s="23">
        <v>34118237</v>
      </c>
      <c r="C7" s="23">
        <v>21072230</v>
      </c>
      <c r="D7" s="24">
        <v>64.5</v>
      </c>
      <c r="E7" s="24">
        <v>59.856671650880799</v>
      </c>
    </row>
    <row r="8" spans="1:9" ht="9.1999999999999993" customHeight="1" x14ac:dyDescent="0.2">
      <c r="A8" s="34" t="s">
        <v>87</v>
      </c>
      <c r="B8" s="35">
        <v>18814246</v>
      </c>
      <c r="C8" s="35">
        <v>14132250</v>
      </c>
      <c r="D8" s="36">
        <v>35.5</v>
      </c>
      <c r="E8" s="36">
        <v>40.143328349119201</v>
      </c>
    </row>
    <row r="9" spans="1:9" ht="9.1999999999999993" customHeight="1" x14ac:dyDescent="0.2">
      <c r="A9" s="207" t="s">
        <v>324</v>
      </c>
      <c r="B9" s="104">
        <v>6032710</v>
      </c>
      <c r="C9" s="104">
        <v>3917885</v>
      </c>
      <c r="D9" s="105">
        <f>(B9/B$11)*100</f>
        <v>11.396990388680614</v>
      </c>
      <c r="E9" s="105">
        <v>11.128938703255949</v>
      </c>
    </row>
    <row r="10" spans="1:9" ht="9.1999999999999993" customHeight="1" thickBot="1" x14ac:dyDescent="0.25">
      <c r="A10" s="108" t="s">
        <v>325</v>
      </c>
      <c r="B10" s="109">
        <v>12781536</v>
      </c>
      <c r="C10" s="109">
        <v>10214365</v>
      </c>
      <c r="D10" s="105">
        <f>(B10/B$11)*100</f>
        <v>24.146866490279702</v>
      </c>
      <c r="E10" s="110">
        <v>29.014389645863254</v>
      </c>
    </row>
    <row r="11" spans="1:9" ht="9.1999999999999993" customHeight="1" x14ac:dyDescent="0.2">
      <c r="A11" s="43" t="s">
        <v>0</v>
      </c>
      <c r="B11" s="47">
        <v>52932483</v>
      </c>
      <c r="C11" s="47">
        <v>35204480</v>
      </c>
      <c r="D11" s="45">
        <v>100</v>
      </c>
      <c r="E11" s="45">
        <v>100</v>
      </c>
    </row>
    <row r="12" spans="1:9" ht="21.75" customHeight="1" x14ac:dyDescent="0.2">
      <c r="A12" s="437" t="s">
        <v>457</v>
      </c>
      <c r="B12" s="438"/>
      <c r="C12" s="438"/>
      <c r="D12" s="438"/>
      <c r="E12" s="438"/>
    </row>
    <row r="13" spans="1:9" ht="18" customHeight="1" x14ac:dyDescent="0.2">
      <c r="A13" s="432" t="s">
        <v>334</v>
      </c>
      <c r="B13" s="432"/>
      <c r="C13" s="432"/>
      <c r="D13" s="432"/>
      <c r="E13" s="432"/>
    </row>
  </sheetData>
  <mergeCells count="5">
    <mergeCell ref="A5:E5"/>
    <mergeCell ref="A12:E12"/>
    <mergeCell ref="A13:E13"/>
    <mergeCell ref="A2:E2"/>
    <mergeCell ref="A3:E3"/>
  </mergeCells>
  <phoneticPr fontId="3" type="noConversion"/>
  <pageMargins left="1.05" right="1.05" top="0.5" bottom="0.25" header="0" footer="0"/>
  <pageSetup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view="pageLayout" zoomScale="205" zoomScaleNormal="100" zoomScaleSheetLayoutView="100" zoomScalePageLayoutView="205" workbookViewId="0"/>
  </sheetViews>
  <sheetFormatPr defaultRowHeight="8.25" x14ac:dyDescent="0.15"/>
  <cols>
    <col min="1" max="1" width="14.140625" style="365" customWidth="1"/>
    <col min="2" max="2" width="13.140625" style="365" customWidth="1"/>
    <col min="3" max="3" width="11.85546875" style="365" customWidth="1"/>
    <col min="4" max="4" width="2.5703125" style="365" hidden="1" customWidth="1"/>
    <col min="5" max="5" width="0.7109375" style="365" hidden="1" customWidth="1"/>
    <col min="6" max="6" width="5.85546875" style="365" hidden="1" customWidth="1"/>
    <col min="7" max="8" width="11.42578125" style="365" hidden="1" customWidth="1"/>
    <col min="9" max="16384" width="9.140625" style="365"/>
  </cols>
  <sheetData>
    <row r="1" spans="1:8" ht="10.5" customHeight="1" x14ac:dyDescent="0.15">
      <c r="A1" s="370" t="s">
        <v>308</v>
      </c>
    </row>
    <row r="2" spans="1:8" ht="21.75" customHeight="1" x14ac:dyDescent="0.15">
      <c r="A2" s="433" t="s">
        <v>440</v>
      </c>
      <c r="B2" s="433"/>
      <c r="C2" s="433"/>
      <c r="D2" s="433"/>
      <c r="E2" s="433"/>
      <c r="F2" s="433"/>
      <c r="G2" s="433"/>
      <c r="H2" s="433"/>
    </row>
    <row r="3" spans="1:8" ht="36" customHeight="1" x14ac:dyDescent="0.15">
      <c r="A3" s="446" t="s">
        <v>441</v>
      </c>
      <c r="B3" s="446"/>
      <c r="C3" s="446"/>
      <c r="D3" s="446"/>
      <c r="E3" s="446"/>
      <c r="F3" s="446"/>
      <c r="G3" s="446"/>
      <c r="H3" s="446"/>
    </row>
    <row r="4" spans="1:8" ht="7.5" customHeight="1" x14ac:dyDescent="0.15">
      <c r="A4" s="503"/>
      <c r="B4" s="503"/>
      <c r="C4" s="503"/>
      <c r="D4" s="503"/>
      <c r="E4" s="503"/>
      <c r="F4" s="503"/>
      <c r="G4" s="503"/>
      <c r="H4" s="503"/>
    </row>
    <row r="5" spans="1:8" ht="18" customHeight="1" x14ac:dyDescent="0.15">
      <c r="A5" s="448" t="s">
        <v>434</v>
      </c>
      <c r="B5" s="449"/>
      <c r="C5" s="449"/>
      <c r="D5" s="449"/>
      <c r="E5" s="364"/>
    </row>
    <row r="6" spans="1:8" ht="18.75" customHeight="1" x14ac:dyDescent="0.15">
      <c r="B6" s="379" t="s">
        <v>347</v>
      </c>
      <c r="C6" s="379" t="s">
        <v>341</v>
      </c>
      <c r="D6" s="39"/>
      <c r="E6" s="39"/>
    </row>
    <row r="7" spans="1:8" ht="9.1999999999999993" customHeight="1" x14ac:dyDescent="0.15">
      <c r="A7" s="20" t="s">
        <v>21</v>
      </c>
      <c r="B7" s="295">
        <v>3276635</v>
      </c>
      <c r="C7" s="366">
        <v>23.4</v>
      </c>
      <c r="D7" s="343"/>
      <c r="E7" s="154"/>
    </row>
    <row r="8" spans="1:8" ht="9.1999999999999993" customHeight="1" x14ac:dyDescent="0.15">
      <c r="A8" s="20" t="s">
        <v>68</v>
      </c>
      <c r="B8" s="295">
        <v>7549425</v>
      </c>
      <c r="C8" s="366">
        <v>9.3000000000000007</v>
      </c>
      <c r="D8" s="343"/>
      <c r="E8" s="154"/>
    </row>
    <row r="9" spans="1:8" ht="9.1999999999999993" customHeight="1" x14ac:dyDescent="0.15">
      <c r="A9" s="20" t="s">
        <v>69</v>
      </c>
      <c r="B9" s="295">
        <v>4019615</v>
      </c>
      <c r="C9" s="366">
        <v>29.1</v>
      </c>
      <c r="D9" s="343"/>
      <c r="E9" s="154"/>
    </row>
    <row r="10" spans="1:8" ht="9.1999999999999993" customHeight="1" x14ac:dyDescent="0.15">
      <c r="A10" s="20" t="s">
        <v>70</v>
      </c>
      <c r="B10" s="295">
        <v>362758</v>
      </c>
      <c r="C10" s="366">
        <v>7.6</v>
      </c>
      <c r="D10" s="343"/>
      <c r="E10" s="154"/>
    </row>
    <row r="11" spans="1:8" ht="9.1999999999999993" customHeight="1" thickBot="1" x14ac:dyDescent="0.2">
      <c r="A11" s="34" t="s">
        <v>71</v>
      </c>
      <c r="B11" s="295">
        <v>564088</v>
      </c>
      <c r="C11" s="367">
        <v>22</v>
      </c>
      <c r="D11" s="345"/>
      <c r="E11" s="156"/>
    </row>
    <row r="12" spans="1:8" ht="9.1999999999999993" customHeight="1" x14ac:dyDescent="0.15">
      <c r="A12" s="121" t="s">
        <v>0</v>
      </c>
      <c r="B12" s="298">
        <v>15772521</v>
      </c>
      <c r="C12" s="368">
        <v>13.6</v>
      </c>
      <c r="D12" s="346"/>
      <c r="E12" s="157"/>
    </row>
    <row r="13" spans="1:8" ht="87" customHeight="1" x14ac:dyDescent="0.15">
      <c r="A13" s="507" t="s">
        <v>361</v>
      </c>
      <c r="B13" s="507"/>
      <c r="C13" s="507"/>
      <c r="D13" s="507"/>
      <c r="E13" s="507"/>
      <c r="F13" s="507"/>
      <c r="G13" s="507"/>
      <c r="H13" s="507"/>
    </row>
    <row r="14" spans="1:8" ht="19.5" customHeight="1" x14ac:dyDescent="0.15">
      <c r="A14" s="507" t="s">
        <v>455</v>
      </c>
      <c r="B14" s="508"/>
      <c r="C14" s="508"/>
      <c r="D14" s="508"/>
      <c r="E14" s="508"/>
      <c r="F14" s="508"/>
      <c r="G14" s="508"/>
      <c r="H14" s="508"/>
    </row>
    <row r="15" spans="1:8" ht="18" customHeight="1" x14ac:dyDescent="0.15">
      <c r="A15" s="527"/>
      <c r="B15" s="527"/>
      <c r="C15" s="527"/>
      <c r="D15" s="527"/>
      <c r="E15" s="527"/>
      <c r="F15" s="527"/>
      <c r="G15" s="527"/>
      <c r="H15" s="527"/>
    </row>
    <row r="16" spans="1:8" ht="12.75" customHeight="1" x14ac:dyDescent="0.15"/>
    <row r="18" ht="13.5" customHeight="1" x14ac:dyDescent="0.15"/>
    <row r="24" ht="12.75" customHeight="1" x14ac:dyDescent="0.15"/>
    <row r="26" ht="13.5" customHeight="1" x14ac:dyDescent="0.15"/>
    <row r="28" ht="36" customHeight="1" x14ac:dyDescent="0.15"/>
    <row r="36" ht="12.75" customHeight="1" x14ac:dyDescent="0.15"/>
    <row r="38" ht="13.5" customHeight="1" x14ac:dyDescent="0.15"/>
    <row r="45" ht="12.75" customHeight="1" x14ac:dyDescent="0.15"/>
    <row r="47" ht="13.5" customHeight="1" x14ac:dyDescent="0.15"/>
    <row r="49" ht="36" customHeight="1" x14ac:dyDescent="0.15"/>
  </sheetData>
  <mergeCells count="7">
    <mergeCell ref="A15:H15"/>
    <mergeCell ref="A2:H2"/>
    <mergeCell ref="A3:H3"/>
    <mergeCell ref="A4:H4"/>
    <mergeCell ref="A5:D5"/>
    <mergeCell ref="A13:H13"/>
    <mergeCell ref="A14:H14"/>
  </mergeCells>
  <pageMargins left="1.05" right="3.6979166666666665" top="0.5" bottom="0.25" header="0" footer="0"/>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view="pageLayout" zoomScale="190" zoomScaleNormal="100" zoomScaleSheetLayoutView="100" zoomScalePageLayoutView="190" workbookViewId="0"/>
  </sheetViews>
  <sheetFormatPr defaultRowHeight="8.25" x14ac:dyDescent="0.15"/>
  <cols>
    <col min="1" max="1" width="14.140625" style="144" customWidth="1"/>
    <col min="2" max="5" width="10.140625" style="144" customWidth="1"/>
    <col min="6" max="6" width="12.7109375" style="144" customWidth="1"/>
    <col min="7" max="16384" width="9.140625" style="144"/>
  </cols>
  <sheetData>
    <row r="1" spans="1:6" ht="10.5" customHeight="1" x14ac:dyDescent="0.15">
      <c r="A1" s="370" t="s">
        <v>309</v>
      </c>
    </row>
    <row r="2" spans="1:6" ht="12.75" customHeight="1" x14ac:dyDescent="0.15">
      <c r="A2" s="433" t="s">
        <v>364</v>
      </c>
      <c r="B2" s="433"/>
      <c r="C2" s="433"/>
      <c r="D2" s="433"/>
      <c r="E2" s="433"/>
    </row>
    <row r="3" spans="1:6" ht="36" customHeight="1" x14ac:dyDescent="0.15">
      <c r="A3" s="446" t="s">
        <v>442</v>
      </c>
      <c r="B3" s="446"/>
      <c r="C3" s="446"/>
      <c r="D3" s="446"/>
      <c r="E3" s="446"/>
    </row>
    <row r="4" spans="1:6" ht="7.5" customHeight="1" x14ac:dyDescent="0.15">
      <c r="A4" s="503"/>
      <c r="B4" s="503"/>
      <c r="C4" s="503"/>
      <c r="D4" s="503"/>
      <c r="E4" s="503"/>
    </row>
    <row r="5" spans="1:6" ht="18" customHeight="1" x14ac:dyDescent="0.15">
      <c r="A5" s="448" t="s">
        <v>383</v>
      </c>
      <c r="B5" s="449"/>
      <c r="C5" s="449"/>
      <c r="D5" s="449"/>
      <c r="E5" s="449"/>
    </row>
    <row r="6" spans="1:6" ht="9.1999999999999993" customHeight="1" x14ac:dyDescent="0.15">
      <c r="A6" s="149"/>
      <c r="B6" s="510" t="s">
        <v>305</v>
      </c>
      <c r="C6" s="510"/>
      <c r="D6" s="510"/>
      <c r="E6" s="510"/>
    </row>
    <row r="7" spans="1:6" ht="9.1999999999999993" customHeight="1" x14ac:dyDescent="0.15">
      <c r="B7" s="39" t="s">
        <v>189</v>
      </c>
      <c r="C7" s="39" t="s">
        <v>120</v>
      </c>
      <c r="D7" s="39" t="s">
        <v>121</v>
      </c>
      <c r="E7" s="39" t="s">
        <v>0</v>
      </c>
    </row>
    <row r="8" spans="1:6" ht="9.1999999999999993" customHeight="1" x14ac:dyDescent="0.15">
      <c r="A8" s="20" t="s">
        <v>21</v>
      </c>
      <c r="B8" s="332">
        <v>2083614</v>
      </c>
      <c r="C8" s="332">
        <v>13164647</v>
      </c>
      <c r="D8" s="332">
        <v>162916</v>
      </c>
      <c r="E8" s="332">
        <v>15411177</v>
      </c>
    </row>
    <row r="9" spans="1:6" ht="9.1999999999999993" customHeight="1" x14ac:dyDescent="0.15">
      <c r="A9" s="103" t="s">
        <v>84</v>
      </c>
      <c r="B9" s="257">
        <v>1578059</v>
      </c>
      <c r="C9" s="257">
        <v>4539379</v>
      </c>
      <c r="D9" s="257">
        <v>10308</v>
      </c>
      <c r="E9" s="257">
        <v>6127746</v>
      </c>
      <c r="F9" s="27"/>
    </row>
    <row r="10" spans="1:6" ht="9.1999999999999993" customHeight="1" x14ac:dyDescent="0.15">
      <c r="A10" s="103" t="s">
        <v>85</v>
      </c>
      <c r="B10" s="257">
        <v>505555</v>
      </c>
      <c r="C10" s="257">
        <v>8625268</v>
      </c>
      <c r="D10" s="257">
        <v>152608</v>
      </c>
      <c r="E10" s="257">
        <v>9283431</v>
      </c>
      <c r="F10" s="27"/>
    </row>
    <row r="11" spans="1:6" ht="9.1999999999999993" customHeight="1" x14ac:dyDescent="0.15">
      <c r="A11" s="20" t="s">
        <v>68</v>
      </c>
      <c r="B11" s="332">
        <v>1993206</v>
      </c>
      <c r="C11" s="332">
        <v>18604473</v>
      </c>
      <c r="D11" s="332">
        <v>116463</v>
      </c>
      <c r="E11" s="332">
        <v>20714142</v>
      </c>
      <c r="F11" s="27"/>
    </row>
    <row r="12" spans="1:6" ht="9.1999999999999993" customHeight="1" x14ac:dyDescent="0.15">
      <c r="A12" s="20" t="s">
        <v>69</v>
      </c>
      <c r="B12" s="332">
        <v>620935</v>
      </c>
      <c r="C12" s="332">
        <v>6318230</v>
      </c>
      <c r="D12" s="332">
        <v>55912</v>
      </c>
      <c r="E12" s="332">
        <v>6995077</v>
      </c>
      <c r="F12" s="27"/>
    </row>
    <row r="13" spans="1:6" ht="9.1999999999999993" customHeight="1" x14ac:dyDescent="0.15">
      <c r="A13" s="20" t="s">
        <v>70</v>
      </c>
      <c r="B13" s="332">
        <v>230385</v>
      </c>
      <c r="C13" s="332">
        <v>1994229</v>
      </c>
      <c r="D13" s="332">
        <v>70865</v>
      </c>
      <c r="E13" s="332">
        <v>2295479</v>
      </c>
      <c r="F13" s="27"/>
    </row>
    <row r="14" spans="1:6" ht="9.1999999999999993" customHeight="1" thickBot="1" x14ac:dyDescent="0.2">
      <c r="A14" s="34" t="s">
        <v>71</v>
      </c>
      <c r="B14" s="307">
        <v>296985</v>
      </c>
      <c r="C14" s="307">
        <v>1346204</v>
      </c>
      <c r="D14" s="307">
        <v>11901</v>
      </c>
      <c r="E14" s="307">
        <v>1655090</v>
      </c>
      <c r="F14" s="27"/>
    </row>
    <row r="15" spans="1:6" ht="9.1999999999999993" customHeight="1" x14ac:dyDescent="0.15">
      <c r="A15" s="121" t="s">
        <v>0</v>
      </c>
      <c r="B15" s="186">
        <v>5225125</v>
      </c>
      <c r="C15" s="186">
        <v>41427783</v>
      </c>
      <c r="D15" s="186">
        <v>418057</v>
      </c>
      <c r="E15" s="186">
        <v>47070965</v>
      </c>
    </row>
    <row r="16" spans="1:6" ht="9.1999999999999993" customHeight="1" x14ac:dyDescent="0.15">
      <c r="A16" s="143"/>
      <c r="B16" s="55"/>
      <c r="C16" s="49"/>
      <c r="D16" s="49"/>
      <c r="E16" s="49"/>
    </row>
    <row r="17" spans="1:6" ht="9.1999999999999993" customHeight="1" x14ac:dyDescent="0.15">
      <c r="A17" s="143"/>
      <c r="B17" s="510" t="s">
        <v>306</v>
      </c>
      <c r="C17" s="510"/>
      <c r="D17" s="510"/>
      <c r="E17" s="510"/>
    </row>
    <row r="18" spans="1:6" ht="9.1999999999999993" customHeight="1" x14ac:dyDescent="0.15">
      <c r="A18" s="120"/>
      <c r="B18" s="39" t="s">
        <v>189</v>
      </c>
      <c r="C18" s="39" t="s">
        <v>120</v>
      </c>
      <c r="D18" s="39" t="s">
        <v>121</v>
      </c>
      <c r="E18" s="39" t="s">
        <v>0</v>
      </c>
    </row>
    <row r="19" spans="1:6" ht="9.1999999999999993" customHeight="1" x14ac:dyDescent="0.15">
      <c r="A19" s="122" t="s">
        <v>21</v>
      </c>
      <c r="B19" s="287">
        <v>11.9</v>
      </c>
      <c r="C19" s="287">
        <v>40.799999999999997</v>
      </c>
      <c r="D19" s="287">
        <v>5.2</v>
      </c>
      <c r="E19" s="287">
        <v>29.1</v>
      </c>
      <c r="F19" s="56"/>
    </row>
    <row r="20" spans="1:6" ht="9.1999999999999993" customHeight="1" x14ac:dyDescent="0.15">
      <c r="A20" s="67" t="s">
        <v>84</v>
      </c>
      <c r="B20" s="288">
        <v>9.6999999999999993</v>
      </c>
      <c r="C20" s="288">
        <v>27.8</v>
      </c>
      <c r="D20" s="288">
        <v>0.7</v>
      </c>
      <c r="E20" s="288">
        <v>18</v>
      </c>
    </row>
    <row r="21" spans="1:6" ht="9.1999999999999993" customHeight="1" x14ac:dyDescent="0.15">
      <c r="A21" s="67" t="s">
        <v>85</v>
      </c>
      <c r="B21" s="288">
        <v>42.4</v>
      </c>
      <c r="C21" s="288">
        <v>54.2</v>
      </c>
      <c r="D21" s="288">
        <v>8.9</v>
      </c>
      <c r="E21" s="288">
        <v>49.3</v>
      </c>
    </row>
    <row r="22" spans="1:6" ht="9.1999999999999993" customHeight="1" x14ac:dyDescent="0.15">
      <c r="A22" s="122" t="s">
        <v>68</v>
      </c>
      <c r="B22" s="287">
        <v>5.0999999999999996</v>
      </c>
      <c r="C22" s="287">
        <v>15</v>
      </c>
      <c r="D22" s="287">
        <v>0.3</v>
      </c>
      <c r="E22" s="287">
        <v>10.5</v>
      </c>
    </row>
    <row r="23" spans="1:6" ht="9.1999999999999993" customHeight="1" x14ac:dyDescent="0.15">
      <c r="A23" s="122" t="s">
        <v>69</v>
      </c>
      <c r="B23" s="287">
        <v>6.1</v>
      </c>
      <c r="C23" s="287">
        <v>25.5</v>
      </c>
      <c r="D23" s="287">
        <v>1.5</v>
      </c>
      <c r="E23" s="287">
        <v>18.2</v>
      </c>
    </row>
    <row r="24" spans="1:6" ht="9.1999999999999993" customHeight="1" x14ac:dyDescent="0.15">
      <c r="A24" s="122" t="s">
        <v>70</v>
      </c>
      <c r="B24" s="287">
        <v>7.2</v>
      </c>
      <c r="C24" s="287">
        <v>18.899999999999999</v>
      </c>
      <c r="D24" s="287">
        <v>4.5</v>
      </c>
      <c r="E24" s="287">
        <v>15</v>
      </c>
    </row>
    <row r="25" spans="1:6" ht="9.1999999999999993" customHeight="1" thickBot="1" x14ac:dyDescent="0.2">
      <c r="A25" s="143" t="s">
        <v>71</v>
      </c>
      <c r="B25" s="289">
        <v>7.5</v>
      </c>
      <c r="C25" s="289">
        <v>25.5</v>
      </c>
      <c r="D25" s="289">
        <v>2</v>
      </c>
      <c r="E25" s="289">
        <v>16.8</v>
      </c>
    </row>
    <row r="26" spans="1:6" ht="9.1999999999999993" customHeight="1" x14ac:dyDescent="0.15">
      <c r="A26" s="121" t="s">
        <v>90</v>
      </c>
      <c r="B26" s="290">
        <v>7.1</v>
      </c>
      <c r="C26" s="290">
        <v>21</v>
      </c>
      <c r="D26" s="290">
        <v>1</v>
      </c>
      <c r="E26" s="290">
        <v>15</v>
      </c>
    </row>
    <row r="27" spans="1:6" ht="21.75" customHeight="1" x14ac:dyDescent="0.15">
      <c r="A27" s="507" t="s">
        <v>277</v>
      </c>
      <c r="B27" s="508"/>
      <c r="C27" s="508"/>
      <c r="D27" s="508"/>
      <c r="E27" s="508"/>
    </row>
    <row r="28" spans="1:6" ht="21" customHeight="1" x14ac:dyDescent="0.15">
      <c r="A28" s="507" t="s">
        <v>459</v>
      </c>
      <c r="B28" s="501"/>
      <c r="C28" s="501"/>
      <c r="D28" s="501"/>
      <c r="E28" s="501"/>
    </row>
    <row r="29" spans="1:6" ht="18" customHeight="1" x14ac:dyDescent="0.15">
      <c r="A29" s="502"/>
      <c r="B29" s="502"/>
      <c r="C29" s="502"/>
      <c r="D29" s="502"/>
      <c r="E29" s="502"/>
    </row>
    <row r="30" spans="1:6" ht="12.75" customHeight="1" x14ac:dyDescent="0.15"/>
    <row r="32" spans="1:6" ht="13.5" customHeight="1" x14ac:dyDescent="0.15"/>
    <row r="38" ht="12.75" customHeight="1" x14ac:dyDescent="0.15"/>
    <row r="40" ht="13.5" customHeight="1" x14ac:dyDescent="0.15"/>
    <row r="42" ht="36" customHeight="1" x14ac:dyDescent="0.15"/>
    <row r="50" ht="12.75" customHeight="1" x14ac:dyDescent="0.15"/>
    <row r="52" ht="13.5" customHeight="1" x14ac:dyDescent="0.15"/>
    <row r="59" ht="12.75" customHeight="1" x14ac:dyDescent="0.15"/>
    <row r="61" ht="13.5" customHeight="1" x14ac:dyDescent="0.15"/>
    <row r="63" ht="36" customHeight="1" x14ac:dyDescent="0.15"/>
  </sheetData>
  <mergeCells count="9">
    <mergeCell ref="A27:E27"/>
    <mergeCell ref="A28:E28"/>
    <mergeCell ref="A29:E29"/>
    <mergeCell ref="A2:E2"/>
    <mergeCell ref="A3:E3"/>
    <mergeCell ref="A4:E4"/>
    <mergeCell ref="A5:E5"/>
    <mergeCell ref="B6:E6"/>
    <mergeCell ref="B17:E17"/>
  </mergeCells>
  <pageMargins left="1.05" right="1.05" top="0.5" bottom="0.25" header="0" footer="0"/>
  <pageSetup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view="pageLayout" zoomScale="175" zoomScaleNormal="100" zoomScaleSheetLayoutView="100" zoomScalePageLayoutView="175" workbookViewId="0"/>
  </sheetViews>
  <sheetFormatPr defaultRowHeight="8.25" x14ac:dyDescent="0.15"/>
  <cols>
    <col min="1" max="1" width="15.5703125" style="365" customWidth="1"/>
    <col min="2" max="5" width="9.7109375" style="365" customWidth="1"/>
    <col min="6" max="8" width="11.42578125" style="365" hidden="1" customWidth="1"/>
    <col min="9" max="9" width="9.140625" style="365" hidden="1" customWidth="1"/>
    <col min="10" max="16384" width="9.140625" style="365"/>
  </cols>
  <sheetData>
    <row r="1" spans="1:8" ht="10.5" customHeight="1" x14ac:dyDescent="0.15">
      <c r="A1" s="370" t="s">
        <v>338</v>
      </c>
    </row>
    <row r="2" spans="1:8" ht="12.75" customHeight="1" x14ac:dyDescent="0.15">
      <c r="A2" s="433" t="s">
        <v>364</v>
      </c>
      <c r="B2" s="433"/>
      <c r="C2" s="433"/>
      <c r="D2" s="433"/>
      <c r="E2" s="433"/>
      <c r="F2" s="433"/>
      <c r="G2" s="433"/>
      <c r="H2" s="433"/>
    </row>
    <row r="3" spans="1:8" ht="18" customHeight="1" x14ac:dyDescent="0.15">
      <c r="A3" s="446" t="s">
        <v>443</v>
      </c>
      <c r="B3" s="446"/>
      <c r="C3" s="446"/>
      <c r="D3" s="446"/>
      <c r="E3" s="446"/>
      <c r="F3" s="446"/>
      <c r="G3" s="446"/>
      <c r="H3" s="446"/>
    </row>
    <row r="4" spans="1:8" ht="7.5" customHeight="1" x14ac:dyDescent="0.15">
      <c r="A4" s="503"/>
      <c r="B4" s="503"/>
      <c r="C4" s="503"/>
      <c r="D4" s="503"/>
      <c r="E4" s="503"/>
      <c r="F4" s="503"/>
      <c r="G4" s="503"/>
      <c r="H4" s="503"/>
    </row>
    <row r="5" spans="1:8" ht="18" customHeight="1" x14ac:dyDescent="0.15">
      <c r="A5" s="448" t="s">
        <v>383</v>
      </c>
      <c r="B5" s="449"/>
      <c r="C5" s="449"/>
      <c r="D5" s="449"/>
      <c r="E5" s="364"/>
    </row>
    <row r="6" spans="1:8" s="369" customFormat="1" ht="18.75" customHeight="1" x14ac:dyDescent="0.15">
      <c r="B6" s="379" t="s">
        <v>342</v>
      </c>
      <c r="C6" s="379" t="s">
        <v>343</v>
      </c>
      <c r="D6" s="380" t="s">
        <v>344</v>
      </c>
      <c r="E6" s="380" t="s">
        <v>345</v>
      </c>
    </row>
    <row r="7" spans="1:8" s="369" customFormat="1" x14ac:dyDescent="0.15">
      <c r="A7" s="20" t="s">
        <v>21</v>
      </c>
      <c r="B7" s="332">
        <v>19849363</v>
      </c>
      <c r="C7" s="332">
        <v>15504965</v>
      </c>
      <c r="D7" s="332">
        <v>2166978</v>
      </c>
      <c r="E7" s="332">
        <v>15411177</v>
      </c>
    </row>
    <row r="8" spans="1:8" s="369" customFormat="1" x14ac:dyDescent="0.15">
      <c r="A8" s="103" t="s">
        <v>84</v>
      </c>
      <c r="B8" s="257">
        <v>14267511</v>
      </c>
      <c r="C8" s="257">
        <v>12095372</v>
      </c>
      <c r="D8" s="257">
        <v>1627608</v>
      </c>
      <c r="E8" s="257">
        <v>6127746</v>
      </c>
    </row>
    <row r="9" spans="1:8" s="369" customFormat="1" x14ac:dyDescent="0.15">
      <c r="A9" s="103" t="s">
        <v>85</v>
      </c>
      <c r="B9" s="257">
        <v>5581852</v>
      </c>
      <c r="C9" s="257">
        <v>3409593</v>
      </c>
      <c r="D9" s="257">
        <v>539370</v>
      </c>
      <c r="E9" s="257">
        <v>9283431</v>
      </c>
    </row>
    <row r="10" spans="1:8" s="369" customFormat="1" x14ac:dyDescent="0.15">
      <c r="A10" s="20" t="s">
        <v>68</v>
      </c>
      <c r="B10" s="332">
        <v>118167042</v>
      </c>
      <c r="C10" s="332">
        <v>30631958</v>
      </c>
      <c r="D10" s="332">
        <v>27762592</v>
      </c>
      <c r="E10" s="332">
        <v>20714142</v>
      </c>
    </row>
    <row r="11" spans="1:8" s="369" customFormat="1" x14ac:dyDescent="0.15">
      <c r="A11" s="20" t="s">
        <v>69</v>
      </c>
      <c r="B11" s="332">
        <v>16032713</v>
      </c>
      <c r="C11" s="332">
        <v>12408170</v>
      </c>
      <c r="D11" s="332">
        <v>3099747</v>
      </c>
      <c r="E11" s="332">
        <v>6995077</v>
      </c>
    </row>
    <row r="12" spans="1:8" s="369" customFormat="1" x14ac:dyDescent="0.15">
      <c r="A12" s="20" t="s">
        <v>70</v>
      </c>
      <c r="B12" s="332">
        <v>9720712</v>
      </c>
      <c r="C12" s="332">
        <v>2488476</v>
      </c>
      <c r="D12" s="332">
        <v>826529</v>
      </c>
      <c r="E12" s="332">
        <v>2295479</v>
      </c>
    </row>
    <row r="13" spans="1:8" s="369" customFormat="1" ht="9" thickBot="1" x14ac:dyDescent="0.2">
      <c r="A13" s="34" t="s">
        <v>71</v>
      </c>
      <c r="B13" s="332">
        <v>4879238</v>
      </c>
      <c r="C13" s="307">
        <v>2638081</v>
      </c>
      <c r="D13" s="307">
        <v>666511</v>
      </c>
      <c r="E13" s="307">
        <v>1655090</v>
      </c>
    </row>
    <row r="14" spans="1:8" s="369" customFormat="1" x14ac:dyDescent="0.15">
      <c r="A14" s="68" t="s">
        <v>0</v>
      </c>
      <c r="B14" s="382">
        <v>168649068</v>
      </c>
      <c r="C14" s="382">
        <v>63671650</v>
      </c>
      <c r="D14" s="382">
        <v>34522357</v>
      </c>
      <c r="E14" s="382">
        <v>47070965</v>
      </c>
    </row>
    <row r="15" spans="1:8" s="384" customFormat="1" ht="9" customHeight="1" x14ac:dyDescent="0.15">
      <c r="A15" s="383"/>
      <c r="B15" s="177"/>
      <c r="C15" s="177"/>
      <c r="D15" s="177"/>
      <c r="E15" s="177"/>
    </row>
    <row r="16" spans="1:8" s="384" customFormat="1" ht="9" customHeight="1" x14ac:dyDescent="0.15">
      <c r="A16" s="383" t="s">
        <v>332</v>
      </c>
      <c r="B16" s="177"/>
      <c r="C16" s="177"/>
      <c r="D16" s="177"/>
      <c r="E16" s="177"/>
    </row>
    <row r="17" spans="1:8" ht="18.75" customHeight="1" x14ac:dyDescent="0.15">
      <c r="B17" s="379" t="s">
        <v>342</v>
      </c>
      <c r="C17" s="379" t="s">
        <v>343</v>
      </c>
      <c r="D17" s="380" t="s">
        <v>344</v>
      </c>
      <c r="E17" s="380" t="s">
        <v>345</v>
      </c>
    </row>
    <row r="18" spans="1:8" ht="9.1999999999999993" customHeight="1" x14ac:dyDescent="0.15">
      <c r="A18" s="20" t="s">
        <v>21</v>
      </c>
      <c r="B18" s="287">
        <v>37.5</v>
      </c>
      <c r="C18" s="287">
        <v>29.3</v>
      </c>
      <c r="D18" s="287">
        <v>4.0999999999999996</v>
      </c>
      <c r="E18" s="287">
        <v>29.1</v>
      </c>
      <c r="F18" s="365">
        <v>100</v>
      </c>
    </row>
    <row r="19" spans="1:8" s="369" customFormat="1" ht="9.1999999999999993" customHeight="1" x14ac:dyDescent="0.15">
      <c r="A19" s="103" t="s">
        <v>84</v>
      </c>
      <c r="B19" s="288">
        <v>41.8</v>
      </c>
      <c r="C19" s="288">
        <v>35.5</v>
      </c>
      <c r="D19" s="288">
        <v>4.8</v>
      </c>
      <c r="E19" s="288">
        <v>18</v>
      </c>
    </row>
    <row r="20" spans="1:8" s="369" customFormat="1" ht="9.1999999999999993" customHeight="1" x14ac:dyDescent="0.15">
      <c r="A20" s="103" t="s">
        <v>85</v>
      </c>
      <c r="B20" s="288">
        <v>29.7</v>
      </c>
      <c r="C20" s="288">
        <v>18.100000000000001</v>
      </c>
      <c r="D20" s="288">
        <v>2.9</v>
      </c>
      <c r="E20" s="288">
        <v>49.3</v>
      </c>
    </row>
    <row r="21" spans="1:8" ht="9.1999999999999993" customHeight="1" x14ac:dyDescent="0.15">
      <c r="A21" s="20" t="s">
        <v>68</v>
      </c>
      <c r="B21" s="287">
        <v>59.9</v>
      </c>
      <c r="C21" s="287">
        <v>15.5</v>
      </c>
      <c r="D21" s="287">
        <v>14.1</v>
      </c>
      <c r="E21" s="287">
        <v>10.5</v>
      </c>
    </row>
    <row r="22" spans="1:8" ht="9.1999999999999993" customHeight="1" x14ac:dyDescent="0.15">
      <c r="A22" s="20" t="s">
        <v>69</v>
      </c>
      <c r="B22" s="287">
        <v>41.6</v>
      </c>
      <c r="C22" s="287">
        <v>32.200000000000003</v>
      </c>
      <c r="D22" s="287">
        <v>8</v>
      </c>
      <c r="E22" s="287">
        <v>18.2</v>
      </c>
    </row>
    <row r="23" spans="1:8" ht="9.1999999999999993" customHeight="1" x14ac:dyDescent="0.15">
      <c r="A23" s="20" t="s">
        <v>70</v>
      </c>
      <c r="B23" s="287">
        <v>63.4</v>
      </c>
      <c r="C23" s="287">
        <v>16.2</v>
      </c>
      <c r="D23" s="287">
        <v>5.4</v>
      </c>
      <c r="E23" s="287">
        <v>15</v>
      </c>
    </row>
    <row r="24" spans="1:8" ht="9.1999999999999993" customHeight="1" thickBot="1" x14ac:dyDescent="0.2">
      <c r="A24" s="34" t="s">
        <v>71</v>
      </c>
      <c r="B24" s="289">
        <v>49.6</v>
      </c>
      <c r="C24" s="289">
        <v>26.8</v>
      </c>
      <c r="D24" s="289">
        <v>6.8</v>
      </c>
      <c r="E24" s="289">
        <v>16.8</v>
      </c>
    </row>
    <row r="25" spans="1:8" ht="9.1999999999999993" customHeight="1" x14ac:dyDescent="0.15">
      <c r="A25" s="121" t="s">
        <v>90</v>
      </c>
      <c r="B25" s="290">
        <v>53.7</v>
      </c>
      <c r="C25" s="290">
        <v>20.3</v>
      </c>
      <c r="D25" s="290">
        <v>11</v>
      </c>
      <c r="E25" s="290">
        <v>15</v>
      </c>
      <c r="F25" s="56">
        <f>SUM(B25:E25)</f>
        <v>100</v>
      </c>
    </row>
    <row r="26" spans="1:8" ht="59.25" customHeight="1" x14ac:dyDescent="0.15">
      <c r="A26" s="507" t="s">
        <v>360</v>
      </c>
      <c r="B26" s="507"/>
      <c r="C26" s="507"/>
      <c r="D26" s="507"/>
      <c r="E26" s="507"/>
      <c r="F26" s="507"/>
      <c r="G26" s="507"/>
      <c r="H26" s="507"/>
    </row>
    <row r="27" spans="1:8" ht="21" customHeight="1" x14ac:dyDescent="0.15">
      <c r="A27" s="507" t="s">
        <v>455</v>
      </c>
      <c r="B27" s="508"/>
      <c r="C27" s="508"/>
      <c r="D27" s="508"/>
      <c r="E27" s="508"/>
      <c r="F27" s="508"/>
      <c r="G27" s="508"/>
      <c r="H27" s="508"/>
    </row>
    <row r="28" spans="1:8" ht="18" customHeight="1" x14ac:dyDescent="0.15">
      <c r="A28" s="527"/>
      <c r="B28" s="527"/>
      <c r="C28" s="527"/>
      <c r="D28" s="527"/>
      <c r="E28" s="527"/>
      <c r="F28" s="527"/>
      <c r="G28" s="527"/>
      <c r="H28" s="527"/>
    </row>
    <row r="29" spans="1:8" ht="12.75" customHeight="1" x14ac:dyDescent="0.15"/>
    <row r="31" spans="1:8" ht="36" customHeight="1" x14ac:dyDescent="0.15"/>
  </sheetData>
  <mergeCells count="7">
    <mergeCell ref="A28:H28"/>
    <mergeCell ref="A2:H2"/>
    <mergeCell ref="A3:H3"/>
    <mergeCell ref="A4:H4"/>
    <mergeCell ref="A5:D5"/>
    <mergeCell ref="A26:H26"/>
    <mergeCell ref="A27:H27"/>
  </mergeCells>
  <pageMargins left="1.05" right="3.1380208333333335" top="0.5" bottom="0.25" header="0" footer="0"/>
  <pageSetup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view="pageLayout" zoomScale="221" zoomScaleNormal="100" zoomScaleSheetLayoutView="100" zoomScalePageLayoutView="221" workbookViewId="0"/>
  </sheetViews>
  <sheetFormatPr defaultRowHeight="8.25" x14ac:dyDescent="0.15"/>
  <cols>
    <col min="1" max="1" width="14.140625" style="147" customWidth="1"/>
    <col min="2" max="4" width="11.28515625" style="147" customWidth="1"/>
    <col min="5" max="5" width="0.7109375" style="200" customWidth="1"/>
    <col min="6" max="8" width="11.42578125" style="147" customWidth="1"/>
    <col min="9" max="16384" width="9.140625" style="147"/>
  </cols>
  <sheetData>
    <row r="1" spans="1:8" ht="10.5" customHeight="1" x14ac:dyDescent="0.15">
      <c r="A1" s="370" t="s">
        <v>340</v>
      </c>
    </row>
    <row r="2" spans="1:8" ht="12.75" customHeight="1" x14ac:dyDescent="0.15">
      <c r="A2" s="433" t="s">
        <v>364</v>
      </c>
      <c r="B2" s="433"/>
      <c r="C2" s="433"/>
      <c r="D2" s="433"/>
      <c r="E2" s="433"/>
      <c r="F2" s="433"/>
      <c r="G2" s="433"/>
      <c r="H2" s="433"/>
    </row>
    <row r="3" spans="1:8" ht="18" customHeight="1" x14ac:dyDescent="0.15">
      <c r="A3" s="446" t="s">
        <v>444</v>
      </c>
      <c r="B3" s="446"/>
      <c r="C3" s="446"/>
      <c r="D3" s="446"/>
      <c r="E3" s="446"/>
      <c r="F3" s="446"/>
      <c r="G3" s="446"/>
      <c r="H3" s="446"/>
    </row>
    <row r="4" spans="1:8" ht="7.5" customHeight="1" x14ac:dyDescent="0.15">
      <c r="A4" s="503"/>
      <c r="B4" s="503"/>
      <c r="C4" s="503"/>
      <c r="D4" s="503"/>
      <c r="E4" s="503"/>
      <c r="F4" s="503"/>
      <c r="G4" s="503"/>
      <c r="H4" s="503"/>
    </row>
    <row r="5" spans="1:8" ht="18" customHeight="1" x14ac:dyDescent="0.15">
      <c r="A5" s="448" t="s">
        <v>445</v>
      </c>
      <c r="B5" s="449"/>
      <c r="C5" s="449"/>
      <c r="D5" s="449"/>
      <c r="E5" s="198"/>
    </row>
    <row r="6" spans="1:8" ht="9" customHeight="1" x14ac:dyDescent="0.15">
      <c r="A6" s="149"/>
      <c r="B6" s="510">
        <v>2012</v>
      </c>
      <c r="C6" s="510"/>
      <c r="D6" s="510"/>
      <c r="E6" s="212"/>
      <c r="F6" s="510">
        <v>2000</v>
      </c>
      <c r="G6" s="510"/>
      <c r="H6" s="510"/>
    </row>
    <row r="7" spans="1:8" ht="18.75" customHeight="1" x14ac:dyDescent="0.15">
      <c r="B7" s="39" t="s">
        <v>122</v>
      </c>
      <c r="C7" s="39" t="s">
        <v>123</v>
      </c>
      <c r="D7" s="39" t="s">
        <v>307</v>
      </c>
      <c r="E7" s="39"/>
      <c r="F7" s="415" t="s">
        <v>122</v>
      </c>
      <c r="G7" s="415" t="s">
        <v>123</v>
      </c>
      <c r="H7" s="415" t="s">
        <v>307</v>
      </c>
    </row>
    <row r="8" spans="1:8" ht="9.1999999999999993" customHeight="1" x14ac:dyDescent="0.15">
      <c r="A8" s="20" t="s">
        <v>21</v>
      </c>
      <c r="B8" s="332">
        <v>6421841</v>
      </c>
      <c r="C8" s="332">
        <v>7579579</v>
      </c>
      <c r="D8" s="343">
        <f>(B8/(B8+C8))*100</f>
        <v>45.865640770721825</v>
      </c>
      <c r="E8" s="154"/>
      <c r="F8" s="416">
        <v>4189883</v>
      </c>
      <c r="G8" s="416">
        <v>4986237</v>
      </c>
      <c r="H8" s="417">
        <v>45.660725999999997</v>
      </c>
    </row>
    <row r="9" spans="1:8" ht="9.1999999999999993" customHeight="1" x14ac:dyDescent="0.15">
      <c r="A9" s="103" t="s">
        <v>84</v>
      </c>
      <c r="B9" s="257">
        <v>3308344</v>
      </c>
      <c r="C9" s="257">
        <v>3538030</v>
      </c>
      <c r="D9" s="344">
        <f t="shared" ref="D9:D15" si="0">(B9/(B9+C9))*100</f>
        <v>48.322571919091772</v>
      </c>
      <c r="E9" s="155"/>
      <c r="F9" s="418">
        <v>2162679</v>
      </c>
      <c r="G9" s="418">
        <v>2184771</v>
      </c>
      <c r="H9" s="419">
        <v>49.745920022081911</v>
      </c>
    </row>
    <row r="10" spans="1:8" ht="9.1999999999999993" customHeight="1" x14ac:dyDescent="0.15">
      <c r="A10" s="103" t="s">
        <v>85</v>
      </c>
      <c r="B10" s="257">
        <v>3113497</v>
      </c>
      <c r="C10" s="257">
        <v>4041549</v>
      </c>
      <c r="D10" s="344">
        <f t="shared" si="0"/>
        <v>43.514702770604131</v>
      </c>
      <c r="E10" s="155"/>
      <c r="F10" s="418">
        <v>2027204</v>
      </c>
      <c r="G10" s="418">
        <v>2801466</v>
      </c>
      <c r="H10" s="419">
        <v>41.982657750477877</v>
      </c>
    </row>
    <row r="11" spans="1:8" ht="9.1999999999999993" customHeight="1" x14ac:dyDescent="0.15">
      <c r="A11" s="20" t="s">
        <v>68</v>
      </c>
      <c r="B11" s="332">
        <v>57822797</v>
      </c>
      <c r="C11" s="332">
        <v>23014299</v>
      </c>
      <c r="D11" s="343">
        <f t="shared" si="0"/>
        <v>71.530027501235324</v>
      </c>
      <c r="E11" s="154"/>
      <c r="F11" s="416">
        <v>57298871</v>
      </c>
      <c r="G11" s="416">
        <v>21789765</v>
      </c>
      <c r="H11" s="417">
        <v>72.448930589724668</v>
      </c>
    </row>
    <row r="12" spans="1:8" ht="9.1999999999999993" customHeight="1" x14ac:dyDescent="0.15">
      <c r="A12" s="20" t="s">
        <v>69</v>
      </c>
      <c r="B12" s="332">
        <v>5916943</v>
      </c>
      <c r="C12" s="332">
        <v>7874381</v>
      </c>
      <c r="D12" s="343">
        <f t="shared" si="0"/>
        <v>42.903371713984825</v>
      </c>
      <c r="E12" s="154"/>
      <c r="F12" s="416">
        <v>5497588</v>
      </c>
      <c r="G12" s="416">
        <v>6300385</v>
      </c>
      <c r="H12" s="417">
        <v>46.597733356399445</v>
      </c>
    </row>
    <row r="13" spans="1:8" ht="9.1999999999999993" customHeight="1" x14ac:dyDescent="0.15">
      <c r="A13" s="20" t="s">
        <v>70</v>
      </c>
      <c r="B13" s="332">
        <v>2750947</v>
      </c>
      <c r="C13" s="332">
        <v>2024169</v>
      </c>
      <c r="D13" s="343">
        <f t="shared" si="0"/>
        <v>57.610055965132581</v>
      </c>
      <c r="E13" s="154"/>
      <c r="F13" s="416">
        <v>1647392</v>
      </c>
      <c r="G13" s="416">
        <v>1445933</v>
      </c>
      <c r="H13" s="417">
        <v>53.256350367323193</v>
      </c>
    </row>
    <row r="14" spans="1:8" ht="9.1999999999999993" customHeight="1" thickBot="1" x14ac:dyDescent="0.2">
      <c r="A14" s="34" t="s">
        <v>71</v>
      </c>
      <c r="B14" s="307">
        <v>1314661</v>
      </c>
      <c r="C14" s="307">
        <v>1249963</v>
      </c>
      <c r="D14" s="345">
        <f t="shared" si="0"/>
        <v>51.261354490950716</v>
      </c>
      <c r="E14" s="156"/>
      <c r="F14" s="420">
        <v>1184811</v>
      </c>
      <c r="G14" s="420">
        <v>1139236</v>
      </c>
      <c r="H14" s="421">
        <v>50.980509430317021</v>
      </c>
    </row>
    <row r="15" spans="1:8" ht="9.1999999999999993" customHeight="1" x14ac:dyDescent="0.15">
      <c r="A15" s="121" t="s">
        <v>0</v>
      </c>
      <c r="B15" s="186">
        <v>74227189</v>
      </c>
      <c r="C15" s="186">
        <v>41742391</v>
      </c>
      <c r="D15" s="346">
        <f t="shared" si="0"/>
        <v>64.005740988283307</v>
      </c>
      <c r="E15" s="157"/>
      <c r="F15" s="422">
        <v>69818545</v>
      </c>
      <c r="G15" s="422">
        <v>35661556</v>
      </c>
      <c r="H15" s="423">
        <v>66.191200366787669</v>
      </c>
    </row>
    <row r="16" spans="1:8" ht="21" customHeight="1" x14ac:dyDescent="0.15">
      <c r="A16" s="507" t="s">
        <v>353</v>
      </c>
      <c r="B16" s="507"/>
      <c r="C16" s="507"/>
      <c r="D16" s="507"/>
      <c r="E16" s="507"/>
      <c r="F16" s="507"/>
      <c r="G16" s="507"/>
      <c r="H16" s="507"/>
    </row>
    <row r="17" spans="1:8" ht="10.5" customHeight="1" x14ac:dyDescent="0.15">
      <c r="A17" s="507" t="s">
        <v>457</v>
      </c>
      <c r="B17" s="508"/>
      <c r="C17" s="508"/>
      <c r="D17" s="508"/>
      <c r="E17" s="508"/>
      <c r="F17" s="508"/>
      <c r="G17" s="508"/>
      <c r="H17" s="508"/>
    </row>
    <row r="18" spans="1:8" ht="18" customHeight="1" x14ac:dyDescent="0.15">
      <c r="A18" s="527"/>
      <c r="B18" s="527"/>
      <c r="C18" s="527"/>
      <c r="D18" s="527"/>
      <c r="E18" s="527"/>
      <c r="F18" s="527"/>
      <c r="G18" s="527"/>
      <c r="H18" s="527"/>
    </row>
    <row r="19" spans="1:8" ht="12.75" customHeight="1" x14ac:dyDescent="0.15"/>
    <row r="24" spans="1:8" ht="12.75" customHeight="1" x14ac:dyDescent="0.15"/>
    <row r="26" spans="1:8" ht="13.5" customHeight="1" x14ac:dyDescent="0.15"/>
    <row r="28" spans="1:8" ht="36" customHeight="1" x14ac:dyDescent="0.15"/>
  </sheetData>
  <mergeCells count="9">
    <mergeCell ref="A2:H2"/>
    <mergeCell ref="F6:H6"/>
    <mergeCell ref="A16:H16"/>
    <mergeCell ref="A17:H17"/>
    <mergeCell ref="A18:H18"/>
    <mergeCell ref="A4:H4"/>
    <mergeCell ref="A3:H3"/>
    <mergeCell ref="A5:D5"/>
    <mergeCell ref="B6:D6"/>
  </mergeCells>
  <pageMargins left="1.05" right="1.05" top="0.5" bottom="0.25" header="0" footer="0"/>
  <pageSetup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view="pageLayout" zoomScale="150" zoomScaleNormal="100" zoomScaleSheetLayoutView="100" zoomScalePageLayoutView="150" workbookViewId="0"/>
  </sheetViews>
  <sheetFormatPr defaultRowHeight="8.25" x14ac:dyDescent="0.15"/>
  <cols>
    <col min="1" max="1" width="14.140625" style="147" customWidth="1"/>
    <col min="2" max="4" width="8.7109375" style="147" customWidth="1"/>
    <col min="5" max="5" width="12.7109375" style="147" customWidth="1"/>
    <col min="6" max="16384" width="9.140625" style="147"/>
  </cols>
  <sheetData>
    <row r="1" spans="1:5" ht="10.5" customHeight="1" x14ac:dyDescent="0.15">
      <c r="A1" s="370" t="s">
        <v>348</v>
      </c>
    </row>
    <row r="2" spans="1:5" ht="21.75" customHeight="1" x14ac:dyDescent="0.15">
      <c r="A2" s="433" t="s">
        <v>364</v>
      </c>
      <c r="B2" s="433"/>
      <c r="C2" s="433"/>
      <c r="D2" s="433"/>
    </row>
    <row r="3" spans="1:5" ht="39.75" customHeight="1" x14ac:dyDescent="0.15">
      <c r="A3" s="446" t="s">
        <v>446</v>
      </c>
      <c r="B3" s="446"/>
      <c r="C3" s="446"/>
      <c r="D3" s="446"/>
    </row>
    <row r="4" spans="1:5" ht="7.5" customHeight="1" x14ac:dyDescent="0.15">
      <c r="A4" s="503"/>
      <c r="B4" s="503"/>
      <c r="C4" s="503"/>
      <c r="D4" s="503"/>
    </row>
    <row r="5" spans="1:5" ht="18" customHeight="1" x14ac:dyDescent="0.15">
      <c r="A5" s="448" t="s">
        <v>447</v>
      </c>
      <c r="B5" s="449"/>
      <c r="C5" s="449"/>
      <c r="D5" s="449"/>
    </row>
    <row r="6" spans="1:5" ht="18.75" customHeight="1" x14ac:dyDescent="0.15">
      <c r="A6" s="158" t="s">
        <v>284</v>
      </c>
      <c r="B6" s="39" t="s">
        <v>163</v>
      </c>
      <c r="C6" s="39" t="s">
        <v>162</v>
      </c>
      <c r="D6" s="39" t="s">
        <v>161</v>
      </c>
    </row>
    <row r="7" spans="1:5" ht="9.1999999999999993" customHeight="1" x14ac:dyDescent="0.15">
      <c r="A7" s="103" t="s">
        <v>53</v>
      </c>
      <c r="B7" s="257">
        <v>3265439</v>
      </c>
      <c r="C7" s="257">
        <v>1924336</v>
      </c>
      <c r="D7" s="344">
        <f>(C7/B7)*100</f>
        <v>58.930391901364565</v>
      </c>
    </row>
    <row r="8" spans="1:5" ht="9.1999999999999993" customHeight="1" x14ac:dyDescent="0.15">
      <c r="A8" s="103" t="s">
        <v>98</v>
      </c>
      <c r="B8" s="257">
        <v>2116856</v>
      </c>
      <c r="C8" s="257">
        <v>808581</v>
      </c>
      <c r="D8" s="344">
        <f t="shared" ref="D8:D11" si="0">(C8/B8)*100</f>
        <v>38.197260465520564</v>
      </c>
      <c r="E8" s="27"/>
    </row>
    <row r="9" spans="1:5" s="357" customFormat="1" ht="9.1999999999999993" customHeight="1" x14ac:dyDescent="0.15">
      <c r="A9" s="103" t="s">
        <v>335</v>
      </c>
      <c r="B9" s="257">
        <v>1272414</v>
      </c>
      <c r="C9" s="257">
        <v>310513</v>
      </c>
      <c r="D9" s="344">
        <f t="shared" si="0"/>
        <v>24.403456736565303</v>
      </c>
      <c r="E9" s="27"/>
    </row>
    <row r="10" spans="1:5" ht="9.1999999999999993" customHeight="1" thickBot="1" x14ac:dyDescent="0.2">
      <c r="A10" s="103" t="s">
        <v>336</v>
      </c>
      <c r="B10" s="257">
        <v>500337</v>
      </c>
      <c r="C10" s="257">
        <v>70067</v>
      </c>
      <c r="D10" s="344">
        <f t="shared" si="0"/>
        <v>14.003961330063538</v>
      </c>
      <c r="E10" s="27"/>
    </row>
    <row r="11" spans="1:5" ht="9.1999999999999993" customHeight="1" x14ac:dyDescent="0.15">
      <c r="A11" s="121" t="s">
        <v>90</v>
      </c>
      <c r="B11" s="186">
        <v>7155046</v>
      </c>
      <c r="C11" s="186">
        <v>3113497</v>
      </c>
      <c r="D11" s="346">
        <f t="shared" si="0"/>
        <v>43.514702770604131</v>
      </c>
    </row>
    <row r="12" spans="1:5" s="371" customFormat="1" ht="21" customHeight="1" x14ac:dyDescent="0.15">
      <c r="A12" s="507" t="s">
        <v>357</v>
      </c>
      <c r="B12" s="508"/>
      <c r="C12" s="508"/>
      <c r="D12" s="508"/>
    </row>
    <row r="13" spans="1:5" ht="21" customHeight="1" x14ac:dyDescent="0.15">
      <c r="A13" s="507" t="s">
        <v>455</v>
      </c>
      <c r="B13" s="508"/>
      <c r="C13" s="508"/>
      <c r="D13" s="508"/>
    </row>
    <row r="14" spans="1:5" ht="18" customHeight="1" x14ac:dyDescent="0.15">
      <c r="A14" s="502"/>
      <c r="B14" s="502"/>
      <c r="C14" s="502"/>
      <c r="D14" s="502"/>
    </row>
    <row r="15" spans="1:5" ht="12.75" customHeight="1" x14ac:dyDescent="0.15">
      <c r="C15" s="227" t="s">
        <v>334</v>
      </c>
    </row>
    <row r="17" ht="13.5" customHeight="1" x14ac:dyDescent="0.15"/>
    <row r="23" ht="12.75" customHeight="1" x14ac:dyDescent="0.15"/>
    <row r="25" ht="13.5" customHeight="1" x14ac:dyDescent="0.15"/>
    <row r="27" ht="36" customHeight="1" x14ac:dyDescent="0.15"/>
    <row r="35" ht="12.75" customHeight="1" x14ac:dyDescent="0.15"/>
    <row r="37" ht="13.5" customHeight="1" x14ac:dyDescent="0.15"/>
    <row r="44" ht="12.75" customHeight="1" x14ac:dyDescent="0.15"/>
    <row r="46" ht="13.5" customHeight="1" x14ac:dyDescent="0.15"/>
    <row r="48" ht="36" customHeight="1" x14ac:dyDescent="0.15"/>
  </sheetData>
  <mergeCells count="7">
    <mergeCell ref="A13:D13"/>
    <mergeCell ref="A14:D14"/>
    <mergeCell ref="A2:D2"/>
    <mergeCell ref="A3:D3"/>
    <mergeCell ref="A4:D4"/>
    <mergeCell ref="A5:D5"/>
    <mergeCell ref="A12:D12"/>
  </mergeCells>
  <pageMargins left="1.05" right="1.05" top="0.5" bottom="0.25"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view="pageLayout" zoomScale="190" zoomScaleNormal="150" zoomScaleSheetLayoutView="100" zoomScalePageLayoutView="190" workbookViewId="0"/>
  </sheetViews>
  <sheetFormatPr defaultRowHeight="12.75" x14ac:dyDescent="0.2"/>
  <cols>
    <col min="1" max="1" width="13.7109375" customWidth="1"/>
    <col min="2" max="4" width="8" customWidth="1"/>
    <col min="5" max="5" width="9.28515625" customWidth="1"/>
    <col min="6" max="6" width="7.85546875" customWidth="1"/>
    <col min="8" max="8" width="10.42578125" bestFit="1" customWidth="1"/>
    <col min="9" max="10" width="9.28515625" bestFit="1" customWidth="1"/>
  </cols>
  <sheetData>
    <row r="1" spans="1:6" ht="10.5" customHeight="1" x14ac:dyDescent="0.2">
      <c r="A1" s="213" t="s">
        <v>252</v>
      </c>
      <c r="B1" s="13"/>
      <c r="C1" s="13"/>
      <c r="D1" s="13"/>
      <c r="E1" s="13"/>
      <c r="F1" s="13"/>
    </row>
    <row r="2" spans="1:6" ht="12.75" customHeight="1" x14ac:dyDescent="0.2">
      <c r="A2" s="433" t="s">
        <v>364</v>
      </c>
      <c r="B2" s="433"/>
      <c r="C2" s="433"/>
      <c r="D2" s="433"/>
      <c r="E2" s="433"/>
      <c r="F2" s="433"/>
    </row>
    <row r="3" spans="1:6" ht="36" customHeight="1" x14ac:dyDescent="0.2">
      <c r="A3" s="434" t="s">
        <v>375</v>
      </c>
      <c r="B3" s="434"/>
      <c r="C3" s="434"/>
      <c r="D3" s="434"/>
      <c r="E3" s="434"/>
      <c r="F3" s="434"/>
    </row>
    <row r="4" spans="1:6" ht="7.5" customHeight="1" x14ac:dyDescent="0.2">
      <c r="A4" s="15"/>
      <c r="B4" s="15"/>
      <c r="C4" s="15"/>
      <c r="D4" s="15"/>
      <c r="E4" s="15"/>
      <c r="F4" s="15"/>
    </row>
    <row r="5" spans="1:6" ht="18" customHeight="1" x14ac:dyDescent="0.2">
      <c r="A5" s="435" t="s">
        <v>374</v>
      </c>
      <c r="B5" s="436"/>
      <c r="C5" s="436"/>
      <c r="D5" s="436"/>
      <c r="E5" s="436"/>
      <c r="F5" s="436"/>
    </row>
    <row r="6" spans="1:6" ht="18.75" customHeight="1" x14ac:dyDescent="0.2">
      <c r="A6" s="18"/>
      <c r="B6" s="19" t="s">
        <v>367</v>
      </c>
      <c r="C6" s="19" t="s">
        <v>131</v>
      </c>
      <c r="D6" s="19" t="s">
        <v>369</v>
      </c>
      <c r="E6" s="19" t="s">
        <v>376</v>
      </c>
      <c r="F6" s="17" t="s">
        <v>61</v>
      </c>
    </row>
    <row r="7" spans="1:6" ht="9.1999999999999993" customHeight="1" x14ac:dyDescent="0.2">
      <c r="A7" s="101" t="s">
        <v>86</v>
      </c>
      <c r="B7" s="113">
        <v>34118237</v>
      </c>
      <c r="C7" s="113">
        <v>21072230</v>
      </c>
      <c r="D7" s="113">
        <f>B7-C7</f>
        <v>13046007</v>
      </c>
      <c r="E7" s="110">
        <f>(D7/C7)*100</f>
        <v>61.910898846491321</v>
      </c>
      <c r="F7" s="114">
        <f>(D7/D$9)*100</f>
        <v>73.589828476450506</v>
      </c>
    </row>
    <row r="8" spans="1:6" ht="9.1999999999999993" customHeight="1" thickBot="1" x14ac:dyDescent="0.25">
      <c r="A8" s="102" t="s">
        <v>87</v>
      </c>
      <c r="B8" s="115">
        <v>18814246</v>
      </c>
      <c r="C8" s="115">
        <v>14132250</v>
      </c>
      <c r="D8" s="115">
        <f t="shared" ref="D8:D9" si="0">B8-C8</f>
        <v>4681996</v>
      </c>
      <c r="E8" s="112">
        <f t="shared" ref="E8:E9" si="1">(D8/C8)*100</f>
        <v>33.129869624440552</v>
      </c>
      <c r="F8" s="114">
        <f t="shared" ref="F8:F9" si="2">(D8/D$9)*100</f>
        <v>26.41017152354949</v>
      </c>
    </row>
    <row r="9" spans="1:6" ht="9.1999999999999993" customHeight="1" x14ac:dyDescent="0.2">
      <c r="A9" s="43" t="s">
        <v>0</v>
      </c>
      <c r="B9" s="44">
        <v>52932483</v>
      </c>
      <c r="C9" s="44">
        <v>35204480</v>
      </c>
      <c r="D9" s="44">
        <f t="shared" si="0"/>
        <v>17728003</v>
      </c>
      <c r="E9" s="48">
        <f t="shared" si="1"/>
        <v>50.357235783627544</v>
      </c>
      <c r="F9" s="46">
        <f t="shared" si="2"/>
        <v>100</v>
      </c>
    </row>
    <row r="10" spans="1:6" ht="21.75" customHeight="1" x14ac:dyDescent="0.2">
      <c r="A10" s="437" t="s">
        <v>457</v>
      </c>
      <c r="B10" s="442"/>
      <c r="C10" s="442"/>
      <c r="D10" s="442"/>
      <c r="E10" s="442"/>
      <c r="F10" s="442"/>
    </row>
    <row r="11" spans="1:6" ht="18" customHeight="1" x14ac:dyDescent="0.2">
      <c r="A11" s="439"/>
      <c r="B11" s="439"/>
      <c r="C11" s="439"/>
      <c r="D11" s="439"/>
      <c r="E11" s="439"/>
      <c r="F11" s="439"/>
    </row>
  </sheetData>
  <mergeCells count="5">
    <mergeCell ref="A5:F5"/>
    <mergeCell ref="A10:F10"/>
    <mergeCell ref="A11:F11"/>
    <mergeCell ref="A2:F2"/>
    <mergeCell ref="A3:F3"/>
  </mergeCells>
  <phoneticPr fontId="3" type="noConversion"/>
  <pageMargins left="1.05" right="1.05" top="0.5" bottom="0.25"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Layout" zoomScale="154" zoomScaleNormal="100" zoomScaleSheetLayoutView="100" zoomScalePageLayoutView="154" workbookViewId="0">
      <selection sqref="A1:C1"/>
    </sheetView>
  </sheetViews>
  <sheetFormatPr defaultRowHeight="8.25" x14ac:dyDescent="0.15"/>
  <cols>
    <col min="1" max="1" width="19.5703125" style="26" customWidth="1"/>
    <col min="2" max="3" width="9.85546875" style="26" customWidth="1"/>
    <col min="4" max="16384" width="9.140625" style="26"/>
  </cols>
  <sheetData>
    <row r="1" spans="1:9" ht="10.5" customHeight="1" x14ac:dyDescent="0.15">
      <c r="A1" s="443" t="s">
        <v>256</v>
      </c>
      <c r="B1" s="443"/>
      <c r="C1" s="443"/>
    </row>
    <row r="2" spans="1:9" ht="21.75" customHeight="1" x14ac:dyDescent="0.15">
      <c r="A2" s="458" t="s">
        <v>364</v>
      </c>
      <c r="B2" s="458"/>
      <c r="C2" s="458"/>
      <c r="D2" s="32"/>
      <c r="E2" s="32"/>
      <c r="F2" s="32"/>
    </row>
    <row r="3" spans="1:9" ht="18" customHeight="1" x14ac:dyDescent="0.15">
      <c r="A3" s="434" t="s">
        <v>377</v>
      </c>
      <c r="B3" s="434"/>
      <c r="C3" s="434"/>
    </row>
    <row r="4" spans="1:9" ht="7.5" customHeight="1" x14ac:dyDescent="0.15">
      <c r="A4" s="52"/>
      <c r="B4" s="52"/>
      <c r="C4" s="52"/>
    </row>
    <row r="5" spans="1:9" ht="9" customHeight="1" x14ac:dyDescent="0.15">
      <c r="A5" s="435" t="s">
        <v>134</v>
      </c>
      <c r="B5" s="436"/>
      <c r="C5" s="436"/>
      <c r="D5" s="29"/>
    </row>
    <row r="6" spans="1:9" ht="18" customHeight="1" x14ac:dyDescent="0.15">
      <c r="A6" s="456" t="s">
        <v>378</v>
      </c>
      <c r="B6" s="457"/>
      <c r="C6" s="457"/>
      <c r="D6" s="29"/>
    </row>
    <row r="7" spans="1:9" ht="9.1999999999999993" customHeight="1" x14ac:dyDescent="0.15">
      <c r="A7" s="53"/>
      <c r="B7" s="51" t="s">
        <v>73</v>
      </c>
      <c r="C7" s="51" t="s">
        <v>127</v>
      </c>
      <c r="D7" s="29"/>
    </row>
    <row r="8" spans="1:9" ht="9.1999999999999993" customHeight="1" thickBot="1" x14ac:dyDescent="0.2">
      <c r="A8" s="252" t="s">
        <v>1</v>
      </c>
      <c r="B8" s="256">
        <v>33972251</v>
      </c>
      <c r="C8" s="264">
        <v>64.2</v>
      </c>
      <c r="D8" s="359"/>
      <c r="E8" s="359"/>
      <c r="F8" s="359"/>
      <c r="I8" s="28"/>
    </row>
    <row r="9" spans="1:9" ht="9.1999999999999993" customHeight="1" thickBot="1" x14ac:dyDescent="0.2">
      <c r="A9" s="268" t="s">
        <v>2</v>
      </c>
      <c r="B9" s="262">
        <v>4929992</v>
      </c>
      <c r="C9" s="265">
        <v>9.3000000000000007</v>
      </c>
      <c r="D9" s="359"/>
      <c r="E9" s="360"/>
      <c r="F9" s="359"/>
      <c r="I9" s="28"/>
    </row>
    <row r="10" spans="1:9" ht="9.1999999999999993" customHeight="1" thickBot="1" x14ac:dyDescent="0.2">
      <c r="A10" s="268" t="s">
        <v>3</v>
      </c>
      <c r="B10" s="262">
        <v>1973108</v>
      </c>
      <c r="C10" s="265">
        <v>3.7</v>
      </c>
      <c r="D10" s="359"/>
      <c r="E10" s="360"/>
      <c r="F10" s="359"/>
      <c r="I10" s="28"/>
    </row>
    <row r="11" spans="1:9" ht="9.1999999999999993" customHeight="1" thickBot="1" x14ac:dyDescent="0.2">
      <c r="A11" s="268" t="s">
        <v>9</v>
      </c>
      <c r="B11" s="262">
        <v>1969495</v>
      </c>
      <c r="C11" s="265">
        <v>3.7</v>
      </c>
      <c r="D11" s="166"/>
      <c r="E11" s="452"/>
      <c r="F11" s="452"/>
      <c r="I11" s="28"/>
    </row>
    <row r="12" spans="1:9" ht="9.1999999999999993" customHeight="1" thickBot="1" x14ac:dyDescent="0.2">
      <c r="A12" s="401" t="s">
        <v>20</v>
      </c>
      <c r="B12" s="402">
        <v>1737757</v>
      </c>
      <c r="C12" s="403">
        <v>3.3</v>
      </c>
      <c r="D12" s="404"/>
      <c r="E12" s="452"/>
      <c r="F12" s="452"/>
      <c r="I12" s="28"/>
    </row>
    <row r="13" spans="1:9" ht="9.1999999999999993" customHeight="1" thickBot="1" x14ac:dyDescent="0.2">
      <c r="A13" s="268" t="s">
        <v>62</v>
      </c>
      <c r="B13" s="262">
        <v>1648209</v>
      </c>
      <c r="C13" s="265">
        <v>3.1</v>
      </c>
      <c r="D13" s="359"/>
      <c r="E13" s="452"/>
      <c r="F13" s="452"/>
      <c r="I13" s="28"/>
    </row>
    <row r="14" spans="1:9" ht="9.1999999999999993" customHeight="1" thickBot="1" x14ac:dyDescent="0.2">
      <c r="A14" s="268" t="s">
        <v>5</v>
      </c>
      <c r="B14" s="262">
        <v>1265400</v>
      </c>
      <c r="C14" s="265">
        <v>2.4</v>
      </c>
      <c r="D14" s="359"/>
      <c r="E14" s="452"/>
      <c r="F14" s="452"/>
      <c r="I14" s="28"/>
    </row>
    <row r="15" spans="1:9" ht="9.1999999999999993" customHeight="1" thickBot="1" x14ac:dyDescent="0.2">
      <c r="A15" s="268" t="s">
        <v>13</v>
      </c>
      <c r="B15" s="262">
        <v>1080843</v>
      </c>
      <c r="C15" s="265">
        <v>2</v>
      </c>
      <c r="D15" s="359"/>
      <c r="E15" s="452"/>
      <c r="F15" s="452"/>
      <c r="I15" s="28"/>
    </row>
    <row r="16" spans="1:9" ht="9.1999999999999993" customHeight="1" thickBot="1" x14ac:dyDescent="0.2">
      <c r="A16" s="401" t="s">
        <v>6</v>
      </c>
      <c r="B16" s="402">
        <v>774866</v>
      </c>
      <c r="C16" s="403">
        <v>1.5</v>
      </c>
      <c r="D16" s="405"/>
      <c r="E16" s="452"/>
      <c r="F16" s="452"/>
      <c r="I16" s="28"/>
    </row>
    <row r="17" spans="1:9" ht="9.1999999999999993" customHeight="1" thickBot="1" x14ac:dyDescent="0.2">
      <c r="A17" s="268" t="s">
        <v>362</v>
      </c>
      <c r="B17" s="262">
        <v>723519</v>
      </c>
      <c r="C17" s="265">
        <v>1.4</v>
      </c>
      <c r="D17" s="359"/>
      <c r="E17" s="452"/>
      <c r="F17" s="452"/>
      <c r="I17" s="28"/>
    </row>
    <row r="18" spans="1:9" ht="9.1999999999999993" customHeight="1" thickBot="1" x14ac:dyDescent="0.2">
      <c r="A18" s="268" t="s">
        <v>14</v>
      </c>
      <c r="B18" s="262">
        <v>664408</v>
      </c>
      <c r="C18" s="265">
        <v>1.3</v>
      </c>
      <c r="D18" s="359"/>
      <c r="E18" s="452"/>
      <c r="F18" s="452"/>
      <c r="I18" s="28"/>
    </row>
    <row r="19" spans="1:9" ht="9.1999999999999993" customHeight="1" thickBot="1" x14ac:dyDescent="0.2">
      <c r="A19" s="268" t="s">
        <v>16</v>
      </c>
      <c r="B19" s="262">
        <v>582662</v>
      </c>
      <c r="C19" s="265">
        <v>1.1000000000000001</v>
      </c>
      <c r="D19" s="359"/>
      <c r="E19" s="452"/>
      <c r="F19" s="452"/>
      <c r="I19" s="28"/>
    </row>
    <row r="20" spans="1:9" ht="9.1999999999999993" customHeight="1" thickBot="1" x14ac:dyDescent="0.2">
      <c r="A20" s="268" t="s">
        <v>7</v>
      </c>
      <c r="B20" s="262">
        <v>408261</v>
      </c>
      <c r="C20" s="265">
        <v>0.8</v>
      </c>
      <c r="D20" s="359"/>
      <c r="E20" s="360"/>
      <c r="F20" s="359"/>
      <c r="I20" s="28"/>
    </row>
    <row r="21" spans="1:9" ht="9.1999999999999993" customHeight="1" thickBot="1" x14ac:dyDescent="0.2">
      <c r="A21" s="268" t="s">
        <v>18</v>
      </c>
      <c r="B21" s="262">
        <v>257807</v>
      </c>
      <c r="C21" s="265">
        <v>0.5</v>
      </c>
      <c r="D21" s="359"/>
      <c r="E21" s="360"/>
      <c r="F21" s="359"/>
      <c r="I21" s="28"/>
    </row>
    <row r="22" spans="1:9" ht="9.1999999999999993" customHeight="1" thickBot="1" x14ac:dyDescent="0.2">
      <c r="A22" s="268" t="s">
        <v>448</v>
      </c>
      <c r="B22" s="262">
        <v>240171</v>
      </c>
      <c r="C22" s="265">
        <v>0.5</v>
      </c>
      <c r="D22" s="359"/>
      <c r="E22" s="360"/>
      <c r="F22" s="359"/>
      <c r="I22" s="28"/>
    </row>
    <row r="23" spans="1:9" ht="9.1999999999999993" customHeight="1" thickBot="1" x14ac:dyDescent="0.2">
      <c r="A23" s="268" t="s">
        <v>8</v>
      </c>
      <c r="B23" s="262">
        <v>184889</v>
      </c>
      <c r="C23" s="265">
        <v>0.3</v>
      </c>
      <c r="D23" s="359"/>
      <c r="E23" s="360"/>
      <c r="F23" s="359"/>
      <c r="I23" s="28"/>
    </row>
    <row r="24" spans="1:9" ht="9.1999999999999993" customHeight="1" thickBot="1" x14ac:dyDescent="0.2">
      <c r="A24" s="268" t="s">
        <v>4</v>
      </c>
      <c r="B24" s="262">
        <v>137724</v>
      </c>
      <c r="C24" s="265">
        <v>0.3</v>
      </c>
      <c r="D24" s="359"/>
      <c r="E24" s="360"/>
      <c r="F24" s="359"/>
      <c r="I24" s="28"/>
    </row>
    <row r="25" spans="1:9" ht="9.1999999999999993" customHeight="1" thickBot="1" x14ac:dyDescent="0.2">
      <c r="A25" s="268" t="s">
        <v>12</v>
      </c>
      <c r="B25" s="262">
        <v>129074</v>
      </c>
      <c r="C25" s="265">
        <v>0.2</v>
      </c>
      <c r="D25" s="359"/>
      <c r="E25" s="360"/>
      <c r="F25" s="359"/>
      <c r="I25" s="28"/>
    </row>
    <row r="26" spans="1:9" ht="9.1999999999999993" customHeight="1" thickBot="1" x14ac:dyDescent="0.2">
      <c r="A26" s="268" t="s">
        <v>11</v>
      </c>
      <c r="B26" s="262">
        <v>99929</v>
      </c>
      <c r="C26" s="265">
        <v>0.2</v>
      </c>
      <c r="D26" s="359"/>
      <c r="E26" s="360"/>
      <c r="F26" s="359"/>
      <c r="I26" s="28"/>
    </row>
    <row r="27" spans="1:9" ht="9.1999999999999993" customHeight="1" thickBot="1" x14ac:dyDescent="0.2">
      <c r="A27" s="268" t="s">
        <v>17</v>
      </c>
      <c r="B27" s="262">
        <v>63709</v>
      </c>
      <c r="C27" s="265">
        <v>0.1</v>
      </c>
      <c r="D27" s="359"/>
      <c r="E27" s="360"/>
      <c r="F27" s="359"/>
      <c r="I27" s="28"/>
    </row>
    <row r="28" spans="1:9" ht="9.1999999999999993" customHeight="1" thickBot="1" x14ac:dyDescent="0.2">
      <c r="A28" s="268" t="s">
        <v>10</v>
      </c>
      <c r="B28" s="262">
        <v>42074</v>
      </c>
      <c r="C28" s="265">
        <v>0.1</v>
      </c>
      <c r="D28" s="359"/>
      <c r="E28" s="360"/>
      <c r="F28" s="359"/>
      <c r="I28" s="28"/>
    </row>
    <row r="29" spans="1:9" ht="9.1999999999999993" customHeight="1" thickBot="1" x14ac:dyDescent="0.2">
      <c r="A29" s="268" t="s">
        <v>19</v>
      </c>
      <c r="B29" s="262">
        <v>26908</v>
      </c>
      <c r="C29" s="265">
        <v>0.1</v>
      </c>
      <c r="D29" s="359"/>
      <c r="E29" s="360"/>
      <c r="F29" s="359"/>
      <c r="I29" s="28"/>
    </row>
    <row r="30" spans="1:9" ht="9.1999999999999993" customHeight="1" thickBot="1" x14ac:dyDescent="0.2">
      <c r="A30" s="269" t="s">
        <v>15</v>
      </c>
      <c r="B30" s="263">
        <v>19427</v>
      </c>
      <c r="C30" s="266" t="s">
        <v>337</v>
      </c>
      <c r="D30" s="359"/>
      <c r="E30" s="360"/>
      <c r="F30" s="359"/>
      <c r="I30" s="28"/>
    </row>
    <row r="31" spans="1:9" ht="9.1999999999999993" customHeight="1" x14ac:dyDescent="0.15">
      <c r="A31" s="241" t="s">
        <v>0</v>
      </c>
      <c r="B31" s="177">
        <v>52932483</v>
      </c>
      <c r="C31" s="267">
        <v>100</v>
      </c>
      <c r="D31" s="359"/>
      <c r="E31" s="360"/>
      <c r="F31" s="359"/>
      <c r="I31" s="28"/>
    </row>
    <row r="32" spans="1:9" ht="21.75" customHeight="1" x14ac:dyDescent="0.15">
      <c r="A32" s="455" t="s">
        <v>359</v>
      </c>
      <c r="B32" s="454"/>
      <c r="C32" s="454"/>
      <c r="D32" s="359"/>
      <c r="E32" s="360"/>
      <c r="F32" s="359"/>
      <c r="I32" s="28"/>
    </row>
    <row r="33" spans="1:9" ht="21.75" customHeight="1" x14ac:dyDescent="0.15">
      <c r="A33" s="453" t="s">
        <v>455</v>
      </c>
      <c r="B33" s="454"/>
      <c r="C33" s="454"/>
      <c r="D33" s="376"/>
      <c r="E33" s="360"/>
      <c r="F33" s="376"/>
      <c r="I33" s="28"/>
    </row>
    <row r="34" spans="1:9" ht="21.75" customHeight="1" x14ac:dyDescent="0.2">
      <c r="A34" s="377"/>
      <c r="B34" s="377"/>
      <c r="C34" s="377"/>
      <c r="D34" s="4"/>
      <c r="E34" s="360"/>
      <c r="F34" s="4"/>
      <c r="I34" s="28"/>
    </row>
    <row r="35" spans="1:9" ht="18" customHeight="1" x14ac:dyDescent="0.15">
      <c r="D35" s="378"/>
      <c r="E35" s="378"/>
      <c r="F35" s="378"/>
    </row>
    <row r="36" spans="1:9" x14ac:dyDescent="0.15">
      <c r="D36" s="29"/>
    </row>
    <row r="37" spans="1:9" x14ac:dyDescent="0.15">
      <c r="D37" s="29"/>
    </row>
    <row r="38" spans="1:9" ht="13.5" customHeight="1" x14ac:dyDescent="0.15">
      <c r="D38" s="29"/>
    </row>
  </sheetData>
  <mergeCells count="8">
    <mergeCell ref="E11:F19"/>
    <mergeCell ref="A33:C33"/>
    <mergeCell ref="A32:C32"/>
    <mergeCell ref="A1:C1"/>
    <mergeCell ref="A6:C6"/>
    <mergeCell ref="A3:C3"/>
    <mergeCell ref="A5:C5"/>
    <mergeCell ref="A2:C2"/>
  </mergeCells>
  <phoneticPr fontId="3" type="noConversion"/>
  <pageMargins left="1.05" right="1.05" top="0.5" bottom="0.25"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view="pageLayout" topLeftCell="B1" zoomScale="145" zoomScaleNormal="100" zoomScaleSheetLayoutView="100" zoomScalePageLayoutView="145" workbookViewId="0">
      <selection activeCell="B1" sqref="B1:F1"/>
    </sheetView>
  </sheetViews>
  <sheetFormatPr defaultColWidth="6.5703125" defaultRowHeight="8.25" x14ac:dyDescent="0.15"/>
  <cols>
    <col min="1" max="1" width="1.28515625" style="29" hidden="1" customWidth="1"/>
    <col min="2" max="2" width="18" style="29" customWidth="1"/>
    <col min="3" max="3" width="9" style="29" customWidth="1"/>
    <col min="4" max="5" width="7.85546875" style="29" customWidth="1"/>
    <col min="6" max="6" width="12.140625" style="29" customWidth="1"/>
    <col min="7" max="16384" width="6.5703125" style="29"/>
  </cols>
  <sheetData>
    <row r="1" spans="1:10" ht="9.75" customHeight="1" x14ac:dyDescent="0.15">
      <c r="B1" s="459" t="s">
        <v>257</v>
      </c>
      <c r="C1" s="459"/>
      <c r="D1" s="459"/>
      <c r="E1" s="459"/>
      <c r="F1" s="459"/>
    </row>
    <row r="2" spans="1:10" ht="13.5" customHeight="1" x14ac:dyDescent="0.15">
      <c r="A2" s="460" t="s">
        <v>364</v>
      </c>
      <c r="B2" s="460"/>
      <c r="C2" s="460"/>
      <c r="D2" s="460"/>
      <c r="E2" s="460"/>
      <c r="F2" s="460"/>
    </row>
    <row r="3" spans="1:10" ht="19.5" customHeight="1" x14ac:dyDescent="0.15">
      <c r="A3" s="434" t="s">
        <v>379</v>
      </c>
      <c r="B3" s="434"/>
      <c r="C3" s="434"/>
      <c r="D3" s="434"/>
      <c r="E3" s="434"/>
      <c r="F3" s="434"/>
    </row>
    <row r="4" spans="1:10" ht="7.5" customHeight="1" x14ac:dyDescent="0.15">
      <c r="A4" s="22"/>
      <c r="B4" s="52"/>
      <c r="C4" s="52"/>
      <c r="D4" s="52"/>
      <c r="E4" s="52"/>
      <c r="F4" s="52"/>
    </row>
    <row r="5" spans="1:10" ht="11.25" customHeight="1" x14ac:dyDescent="0.15">
      <c r="A5" s="54"/>
      <c r="B5" s="461" t="s">
        <v>135</v>
      </c>
      <c r="C5" s="461"/>
      <c r="D5" s="461"/>
      <c r="E5" s="461"/>
      <c r="F5" s="461"/>
    </row>
    <row r="6" spans="1:10" ht="19.5" customHeight="1" x14ac:dyDescent="0.15">
      <c r="A6" s="456" t="s">
        <v>380</v>
      </c>
      <c r="B6" s="457"/>
      <c r="C6" s="457"/>
      <c r="D6" s="457"/>
      <c r="E6" s="457"/>
      <c r="F6" s="457"/>
    </row>
    <row r="7" spans="1:10" ht="9.75" customHeight="1" x14ac:dyDescent="0.15">
      <c r="C7" s="53" t="s">
        <v>0</v>
      </c>
      <c r="D7" s="53" t="s">
        <v>86</v>
      </c>
      <c r="E7" s="53" t="s">
        <v>87</v>
      </c>
      <c r="F7" s="58" t="s">
        <v>88</v>
      </c>
    </row>
    <row r="8" spans="1:10" ht="9.75" customHeight="1" x14ac:dyDescent="0.15">
      <c r="B8" s="101" t="s">
        <v>1</v>
      </c>
      <c r="C8" s="253">
        <v>33972251</v>
      </c>
      <c r="D8" s="253">
        <v>22523657</v>
      </c>
      <c r="E8" s="253">
        <v>11448594</v>
      </c>
      <c r="F8" s="258">
        <f>(E8/C8)*100</f>
        <v>33.699839318860555</v>
      </c>
      <c r="H8" s="55"/>
      <c r="I8" s="56"/>
    </row>
    <row r="9" spans="1:10" ht="9.9499999999999993" customHeight="1" x14ac:dyDescent="0.15">
      <c r="B9" s="101" t="s">
        <v>2</v>
      </c>
      <c r="C9" s="246">
        <v>4929992</v>
      </c>
      <c r="D9" s="246">
        <v>4867585</v>
      </c>
      <c r="E9" s="246">
        <v>62407</v>
      </c>
      <c r="F9" s="259">
        <f t="shared" ref="F9:F31" si="0">(E9/C9)*100</f>
        <v>1.2658641231060821</v>
      </c>
      <c r="H9" s="452"/>
      <c r="I9" s="452"/>
    </row>
    <row r="10" spans="1:10" ht="9.9499999999999993" customHeight="1" x14ac:dyDescent="0.15">
      <c r="B10" s="101" t="s">
        <v>3</v>
      </c>
      <c r="C10" s="246">
        <v>1973108</v>
      </c>
      <c r="D10" s="246">
        <v>863266</v>
      </c>
      <c r="E10" s="246">
        <v>1109842</v>
      </c>
      <c r="F10" s="259">
        <f t="shared" ref="F10:F15" si="1">(E10/C10)*100</f>
        <v>56.24841620428279</v>
      </c>
      <c r="H10" s="452"/>
      <c r="I10" s="452"/>
    </row>
    <row r="11" spans="1:10" ht="9.9499999999999993" customHeight="1" x14ac:dyDescent="0.15">
      <c r="B11" s="101" t="s">
        <v>9</v>
      </c>
      <c r="C11" s="246">
        <v>1969495</v>
      </c>
      <c r="D11" s="246">
        <v>791606</v>
      </c>
      <c r="E11" s="246">
        <v>1177889</v>
      </c>
      <c r="F11" s="259">
        <f t="shared" si="1"/>
        <v>59.806650943515983</v>
      </c>
      <c r="G11" s="55"/>
      <c r="H11" s="452"/>
      <c r="I11" s="452"/>
      <c r="J11" s="55"/>
    </row>
    <row r="12" spans="1:10" s="397" customFormat="1" ht="9.9499999999999993" customHeight="1" x14ac:dyDescent="0.15">
      <c r="A12" s="405"/>
      <c r="B12" s="398" t="s">
        <v>20</v>
      </c>
      <c r="C12" s="399">
        <v>1737757</v>
      </c>
      <c r="D12" s="399">
        <v>1474422</v>
      </c>
      <c r="E12" s="399">
        <v>263335</v>
      </c>
      <c r="F12" s="400">
        <f>(E12/C12)*100</f>
        <v>15.15372977924992</v>
      </c>
      <c r="G12" s="55"/>
      <c r="H12" s="452"/>
      <c r="I12" s="452"/>
      <c r="J12" s="55"/>
    </row>
    <row r="13" spans="1:10" ht="9.9499999999999993" customHeight="1" x14ac:dyDescent="0.15">
      <c r="B13" s="101" t="s">
        <v>62</v>
      </c>
      <c r="C13" s="246">
        <v>1648209</v>
      </c>
      <c r="D13" s="246">
        <v>724586</v>
      </c>
      <c r="E13" s="246">
        <v>923623</v>
      </c>
      <c r="F13" s="259">
        <f t="shared" si="1"/>
        <v>56.037978193299523</v>
      </c>
      <c r="H13" s="452"/>
      <c r="I13" s="452"/>
    </row>
    <row r="14" spans="1:10" ht="9.9499999999999993" customHeight="1" x14ac:dyDescent="0.15">
      <c r="B14" s="101" t="s">
        <v>5</v>
      </c>
      <c r="C14" s="246">
        <v>1265400</v>
      </c>
      <c r="D14" s="246">
        <v>448884</v>
      </c>
      <c r="E14" s="246">
        <v>816516</v>
      </c>
      <c r="F14" s="259">
        <f t="shared" si="1"/>
        <v>64.526315789473685</v>
      </c>
      <c r="H14" s="452"/>
      <c r="I14" s="452"/>
    </row>
    <row r="15" spans="1:10" ht="9.9499999999999993" customHeight="1" x14ac:dyDescent="0.15">
      <c r="B15" s="101" t="s">
        <v>13</v>
      </c>
      <c r="C15" s="246">
        <v>1080843</v>
      </c>
      <c r="D15" s="246">
        <v>399960</v>
      </c>
      <c r="E15" s="246">
        <v>680883</v>
      </c>
      <c r="F15" s="259">
        <f t="shared" si="1"/>
        <v>62.995550695151834</v>
      </c>
      <c r="H15" s="452"/>
      <c r="I15" s="452"/>
    </row>
    <row r="16" spans="1:10" s="397" customFormat="1" ht="9.9499999999999993" customHeight="1" x14ac:dyDescent="0.15">
      <c r="A16" s="405"/>
      <c r="B16" s="398" t="s">
        <v>6</v>
      </c>
      <c r="C16" s="399">
        <v>774866</v>
      </c>
      <c r="D16" s="399">
        <v>274854</v>
      </c>
      <c r="E16" s="399">
        <v>500012</v>
      </c>
      <c r="F16" s="400">
        <f>(E16/C16)*100</f>
        <v>64.528834663025606</v>
      </c>
      <c r="H16" s="452"/>
      <c r="I16" s="452"/>
    </row>
    <row r="17" spans="1:9" ht="9.9499999999999993" customHeight="1" x14ac:dyDescent="0.15">
      <c r="B17" s="101" t="s">
        <v>362</v>
      </c>
      <c r="C17" s="246">
        <v>723519</v>
      </c>
      <c r="D17" s="246">
        <v>627762</v>
      </c>
      <c r="E17" s="246">
        <v>95757</v>
      </c>
      <c r="F17" s="259">
        <f t="shared" si="0"/>
        <v>13.234897770480112</v>
      </c>
      <c r="H17" s="452"/>
      <c r="I17" s="452"/>
    </row>
    <row r="18" spans="1:9" ht="9.9499999999999993" customHeight="1" x14ac:dyDescent="0.15">
      <c r="B18" s="101" t="s">
        <v>14</v>
      </c>
      <c r="C18" s="246">
        <v>664408</v>
      </c>
      <c r="D18" s="246">
        <v>263954</v>
      </c>
      <c r="E18" s="246">
        <v>400454</v>
      </c>
      <c r="F18" s="259">
        <f t="shared" si="0"/>
        <v>60.272302561076927</v>
      </c>
      <c r="H18" s="55"/>
      <c r="I18" s="56"/>
    </row>
    <row r="19" spans="1:9" ht="9.9499999999999993" customHeight="1" x14ac:dyDescent="0.15">
      <c r="B19" s="101" t="s">
        <v>16</v>
      </c>
      <c r="C19" s="246">
        <v>582662</v>
      </c>
      <c r="D19" s="246">
        <v>194613</v>
      </c>
      <c r="E19" s="246">
        <v>388049</v>
      </c>
      <c r="F19" s="259">
        <f t="shared" si="0"/>
        <v>66.599332031263401</v>
      </c>
      <c r="H19" s="55"/>
      <c r="I19" s="56"/>
    </row>
    <row r="20" spans="1:9" ht="9.9499999999999993" customHeight="1" x14ac:dyDescent="0.15">
      <c r="B20" s="101" t="s">
        <v>7</v>
      </c>
      <c r="C20" s="246">
        <v>408261</v>
      </c>
      <c r="D20" s="246">
        <v>167718</v>
      </c>
      <c r="E20" s="246">
        <v>240543</v>
      </c>
      <c r="F20" s="259">
        <f t="shared" si="0"/>
        <v>58.918926862962664</v>
      </c>
      <c r="H20" s="55"/>
      <c r="I20" s="56"/>
    </row>
    <row r="21" spans="1:9" ht="9.9499999999999993" customHeight="1" x14ac:dyDescent="0.15">
      <c r="B21" s="101" t="s">
        <v>18</v>
      </c>
      <c r="C21" s="246">
        <v>257807</v>
      </c>
      <c r="D21" s="246">
        <v>76380</v>
      </c>
      <c r="E21" s="246">
        <v>181427</v>
      </c>
      <c r="F21" s="259">
        <f t="shared" si="0"/>
        <v>70.373186143122567</v>
      </c>
      <c r="H21" s="55"/>
      <c r="I21" s="56"/>
    </row>
    <row r="22" spans="1:9" ht="9.9499999999999993" customHeight="1" x14ac:dyDescent="0.15">
      <c r="B22" s="101" t="s">
        <v>448</v>
      </c>
      <c r="C22" s="246">
        <v>240171</v>
      </c>
      <c r="D22" s="246">
        <v>90969</v>
      </c>
      <c r="E22" s="246">
        <v>149202</v>
      </c>
      <c r="F22" s="259">
        <f t="shared" si="0"/>
        <v>62.123237193499634</v>
      </c>
      <c r="H22" s="55"/>
      <c r="I22" s="56"/>
    </row>
    <row r="23" spans="1:9" ht="9.9499999999999993" customHeight="1" x14ac:dyDescent="0.15">
      <c r="B23" s="101" t="s">
        <v>8</v>
      </c>
      <c r="C23" s="246">
        <v>184889</v>
      </c>
      <c r="D23" s="246">
        <v>108658</v>
      </c>
      <c r="E23" s="246">
        <v>76231</v>
      </c>
      <c r="F23" s="259">
        <f t="shared" si="0"/>
        <v>41.230684356559884</v>
      </c>
      <c r="H23" s="55"/>
      <c r="I23" s="56"/>
    </row>
    <row r="24" spans="1:9" ht="9.9499999999999993" customHeight="1" x14ac:dyDescent="0.15">
      <c r="B24" s="101" t="s">
        <v>4</v>
      </c>
      <c r="C24" s="246">
        <v>137724</v>
      </c>
      <c r="D24" s="246">
        <v>70792</v>
      </c>
      <c r="E24" s="246">
        <v>66932</v>
      </c>
      <c r="F24" s="259">
        <f t="shared" si="0"/>
        <v>48.598646568499312</v>
      </c>
      <c r="H24" s="55"/>
      <c r="I24" s="56"/>
    </row>
    <row r="25" spans="1:9" ht="9.9499999999999993" customHeight="1" x14ac:dyDescent="0.15">
      <c r="B25" s="101" t="s">
        <v>12</v>
      </c>
      <c r="C25" s="246">
        <v>129074</v>
      </c>
      <c r="D25" s="246">
        <v>52718</v>
      </c>
      <c r="E25" s="246">
        <v>76356</v>
      </c>
      <c r="F25" s="259">
        <f t="shared" si="0"/>
        <v>59.156762787238328</v>
      </c>
      <c r="H25" s="55"/>
      <c r="I25" s="56"/>
    </row>
    <row r="26" spans="1:9" ht="9.9499999999999993" customHeight="1" x14ac:dyDescent="0.15">
      <c r="B26" s="101" t="s">
        <v>11</v>
      </c>
      <c r="C26" s="246">
        <v>99929</v>
      </c>
      <c r="D26" s="246">
        <v>38687</v>
      </c>
      <c r="E26" s="246">
        <v>61242</v>
      </c>
      <c r="F26" s="259">
        <f t="shared" si="0"/>
        <v>61.285512714026957</v>
      </c>
      <c r="H26" s="55"/>
      <c r="I26" s="56"/>
    </row>
    <row r="27" spans="1:9" ht="9.9499999999999993" customHeight="1" x14ac:dyDescent="0.15">
      <c r="B27" s="101" t="s">
        <v>17</v>
      </c>
      <c r="C27" s="246">
        <v>63709</v>
      </c>
      <c r="D27" s="246">
        <v>17146</v>
      </c>
      <c r="E27" s="246">
        <v>46563</v>
      </c>
      <c r="F27" s="259">
        <f t="shared" si="0"/>
        <v>73.08700497574911</v>
      </c>
      <c r="H27" s="55"/>
      <c r="I27" s="56"/>
    </row>
    <row r="28" spans="1:9" ht="9.9499999999999993" customHeight="1" x14ac:dyDescent="0.15">
      <c r="B28" s="101" t="s">
        <v>10</v>
      </c>
      <c r="C28" s="246">
        <v>42074</v>
      </c>
      <c r="D28" s="246">
        <v>21651</v>
      </c>
      <c r="E28" s="246">
        <v>20423</v>
      </c>
      <c r="F28" s="259">
        <f t="shared" si="0"/>
        <v>48.540666444835288</v>
      </c>
      <c r="H28" s="55"/>
      <c r="I28" s="56"/>
    </row>
    <row r="29" spans="1:9" ht="9.9499999999999993" customHeight="1" x14ac:dyDescent="0.15">
      <c r="B29" s="101" t="s">
        <v>19</v>
      </c>
      <c r="C29" s="246">
        <v>26908</v>
      </c>
      <c r="D29" s="246">
        <v>11756</v>
      </c>
      <c r="E29" s="246">
        <v>15152</v>
      </c>
      <c r="F29" s="259">
        <f t="shared" si="0"/>
        <v>56.310390961795754</v>
      </c>
      <c r="H29" s="55"/>
      <c r="I29" s="56"/>
    </row>
    <row r="30" spans="1:9" ht="9.9499999999999993" customHeight="1" thickBot="1" x14ac:dyDescent="0.2">
      <c r="B30" s="101" t="s">
        <v>15</v>
      </c>
      <c r="C30" s="254">
        <v>19427</v>
      </c>
      <c r="D30" s="254">
        <v>6613</v>
      </c>
      <c r="E30" s="254">
        <v>12814</v>
      </c>
      <c r="F30" s="260">
        <f t="shared" si="0"/>
        <v>65.95974674422196</v>
      </c>
      <c r="H30" s="55"/>
      <c r="I30" s="56"/>
    </row>
    <row r="31" spans="1:9" ht="9.9499999999999993" customHeight="1" x14ac:dyDescent="0.15">
      <c r="B31" s="43" t="s">
        <v>0</v>
      </c>
      <c r="C31" s="255">
        <v>52932483</v>
      </c>
      <c r="D31" s="255">
        <v>34118237</v>
      </c>
      <c r="E31" s="255">
        <v>18814246</v>
      </c>
      <c r="F31" s="261">
        <f t="shared" si="0"/>
        <v>35.54385687896032</v>
      </c>
      <c r="H31" s="55"/>
      <c r="I31" s="56"/>
    </row>
    <row r="32" spans="1:9" s="26" customFormat="1" ht="21" customHeight="1" x14ac:dyDescent="0.15">
      <c r="A32" s="381" t="s">
        <v>359</v>
      </c>
      <c r="B32" s="437" t="s">
        <v>459</v>
      </c>
      <c r="C32" s="442"/>
      <c r="D32" s="442"/>
      <c r="E32" s="442"/>
      <c r="F32" s="442"/>
      <c r="I32" s="28"/>
    </row>
    <row r="33" spans="2:9" s="61" customFormat="1" ht="4.5" customHeight="1" x14ac:dyDescent="0.15">
      <c r="B33" s="439"/>
      <c r="C33" s="439"/>
      <c r="D33" s="439"/>
      <c r="E33" s="439"/>
      <c r="F33" s="439"/>
      <c r="I33" s="56"/>
    </row>
    <row r="34" spans="2:9" ht="10.5" customHeight="1" x14ac:dyDescent="0.15">
      <c r="G34" s="69"/>
    </row>
    <row r="35" spans="2:9" x14ac:dyDescent="0.15">
      <c r="B35" s="57"/>
      <c r="C35" s="57"/>
      <c r="D35" s="57"/>
      <c r="E35" s="57"/>
      <c r="F35" s="57"/>
    </row>
    <row r="36" spans="2:9" x14ac:dyDescent="0.15">
      <c r="B36" s="57"/>
      <c r="C36" s="57"/>
      <c r="D36" s="57"/>
      <c r="E36" s="57"/>
      <c r="F36" s="57"/>
    </row>
    <row r="40" spans="2:9" ht="12.75" customHeight="1" x14ac:dyDescent="0.15"/>
  </sheetData>
  <mergeCells count="8">
    <mergeCell ref="H9:I17"/>
    <mergeCell ref="B1:F1"/>
    <mergeCell ref="B33:F33"/>
    <mergeCell ref="A2:F2"/>
    <mergeCell ref="A3:F3"/>
    <mergeCell ref="A6:F6"/>
    <mergeCell ref="B32:F32"/>
    <mergeCell ref="B5:F5"/>
  </mergeCells>
  <phoneticPr fontId="3" type="noConversion"/>
  <pageMargins left="1.05" right="1.05" top="0.5" bottom="0.2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showGridLines="0" showWhiteSpace="0" view="pageLayout" zoomScale="160" zoomScaleNormal="150" zoomScaleSheetLayoutView="100" zoomScalePageLayoutView="160" workbookViewId="0">
      <selection sqref="A1:E1"/>
    </sheetView>
  </sheetViews>
  <sheetFormatPr defaultRowHeight="12.75" x14ac:dyDescent="0.2"/>
  <cols>
    <col min="1" max="1" width="10.28515625" customWidth="1"/>
    <col min="2" max="2" width="8.85546875" style="9" customWidth="1"/>
    <col min="3" max="3" width="7.28515625" style="3" bestFit="1" customWidth="1"/>
    <col min="4" max="4" width="9" style="9" customWidth="1"/>
    <col min="5" max="5" width="7.28515625" style="3" bestFit="1" customWidth="1"/>
    <col min="6" max="7" width="0.28515625" style="347" customWidth="1"/>
    <col min="8" max="8" width="9.7109375" style="2" customWidth="1"/>
    <col min="9" max="9" width="10" style="3" customWidth="1"/>
    <col min="10" max="10" width="9.7109375" style="2" customWidth="1"/>
    <col min="11" max="11" width="10.140625" style="3" customWidth="1"/>
    <col min="13" max="13" width="10.42578125" bestFit="1" customWidth="1"/>
    <col min="14" max="14" width="10.140625" bestFit="1" customWidth="1"/>
    <col min="17" max="17" width="11.140625" bestFit="1" customWidth="1"/>
    <col min="19" max="19" width="10" bestFit="1" customWidth="1"/>
  </cols>
  <sheetData>
    <row r="1" spans="1:12" ht="10.5" customHeight="1" x14ac:dyDescent="0.2">
      <c r="A1" s="459" t="s">
        <v>259</v>
      </c>
      <c r="B1" s="459"/>
      <c r="C1" s="459"/>
      <c r="D1" s="459"/>
      <c r="E1" s="459"/>
      <c r="F1" s="232"/>
      <c r="G1" s="232"/>
    </row>
    <row r="2" spans="1:12" ht="12.75" customHeight="1" x14ac:dyDescent="0.2">
      <c r="A2" s="460" t="s">
        <v>364</v>
      </c>
      <c r="B2" s="460"/>
      <c r="C2" s="460"/>
      <c r="D2" s="460"/>
      <c r="E2" s="460"/>
      <c r="F2" s="460"/>
      <c r="G2" s="460"/>
      <c r="H2" s="460"/>
      <c r="I2" s="460"/>
      <c r="J2" s="460"/>
      <c r="K2" s="460"/>
    </row>
    <row r="3" spans="1:12" ht="18" customHeight="1" thickBot="1" x14ac:dyDescent="0.25">
      <c r="A3" s="462" t="s">
        <v>381</v>
      </c>
      <c r="B3" s="462"/>
      <c r="C3" s="462"/>
      <c r="D3" s="462"/>
      <c r="E3" s="462"/>
      <c r="F3" s="462"/>
      <c r="G3" s="462"/>
      <c r="H3" s="462"/>
      <c r="I3" s="463"/>
      <c r="J3" s="463"/>
      <c r="K3" s="463"/>
    </row>
    <row r="4" spans="1:12" ht="7.5" customHeight="1" thickBot="1" x14ac:dyDescent="0.25">
      <c r="A4" s="65"/>
      <c r="B4" s="66"/>
      <c r="C4" s="66"/>
      <c r="D4" s="66"/>
      <c r="E4" s="66"/>
      <c r="F4" s="66"/>
      <c r="G4" s="66"/>
      <c r="H4" s="66"/>
      <c r="I4" s="66"/>
      <c r="J4" s="66"/>
      <c r="K4" s="66"/>
    </row>
    <row r="5" spans="1:12" ht="18" customHeight="1" x14ac:dyDescent="0.2">
      <c r="A5" s="465" t="s">
        <v>372</v>
      </c>
      <c r="B5" s="466"/>
      <c r="C5" s="466"/>
      <c r="D5" s="466"/>
      <c r="E5" s="466"/>
      <c r="F5" s="466"/>
      <c r="G5" s="466"/>
      <c r="H5" s="466"/>
      <c r="I5" s="466"/>
      <c r="J5" s="466"/>
      <c r="K5" s="466"/>
    </row>
    <row r="6" spans="1:12" ht="9.1999999999999993" customHeight="1" x14ac:dyDescent="0.2">
      <c r="A6" s="62"/>
      <c r="B6" s="467" t="s">
        <v>254</v>
      </c>
      <c r="C6" s="467"/>
      <c r="D6" s="467"/>
      <c r="E6" s="467"/>
      <c r="F6" s="62"/>
      <c r="G6" s="62"/>
      <c r="H6" s="464" t="s">
        <v>258</v>
      </c>
      <c r="I6" s="464"/>
      <c r="J6" s="464"/>
      <c r="K6" s="464"/>
    </row>
    <row r="7" spans="1:12" ht="27" customHeight="1" x14ac:dyDescent="0.2">
      <c r="A7" s="199"/>
      <c r="B7" s="59" t="s">
        <v>47</v>
      </c>
      <c r="C7" s="129" t="s">
        <v>89</v>
      </c>
      <c r="D7" s="59" t="s">
        <v>48</v>
      </c>
      <c r="E7" s="129" t="s">
        <v>89</v>
      </c>
      <c r="F7" s="233"/>
      <c r="G7" s="233"/>
      <c r="H7" s="59" t="s">
        <v>47</v>
      </c>
      <c r="I7" s="129" t="s">
        <v>458</v>
      </c>
      <c r="J7" s="59" t="s">
        <v>48</v>
      </c>
      <c r="K7" s="129" t="s">
        <v>458</v>
      </c>
      <c r="L7" s="11"/>
    </row>
    <row r="8" spans="1:12" ht="9.1999999999999993" customHeight="1" x14ac:dyDescent="0.2">
      <c r="A8" s="241" t="s">
        <v>97</v>
      </c>
      <c r="B8" s="173">
        <v>8974569</v>
      </c>
      <c r="C8" s="272">
        <v>17</v>
      </c>
      <c r="D8" s="173">
        <v>8570257</v>
      </c>
      <c r="E8" s="272">
        <v>16.2</v>
      </c>
      <c r="F8" s="242"/>
      <c r="G8" s="242"/>
      <c r="H8" s="243">
        <v>19895943</v>
      </c>
      <c r="I8" s="267">
        <v>10.1</v>
      </c>
      <c r="J8" s="243">
        <v>18869441</v>
      </c>
      <c r="K8" s="267">
        <v>9.6</v>
      </c>
      <c r="L8" s="11"/>
    </row>
    <row r="9" spans="1:12" ht="9.1999999999999993" customHeight="1" x14ac:dyDescent="0.2">
      <c r="A9" s="244" t="s">
        <v>165</v>
      </c>
      <c r="B9" s="245">
        <v>17855657</v>
      </c>
      <c r="C9" s="273">
        <v>33.700000000000003</v>
      </c>
      <c r="D9" s="245">
        <v>17532000</v>
      </c>
      <c r="E9" s="273">
        <v>33.1</v>
      </c>
      <c r="F9" s="242"/>
      <c r="G9" s="242"/>
      <c r="H9" s="245">
        <v>77205785</v>
      </c>
      <c r="I9" s="277">
        <v>39.1</v>
      </c>
      <c r="J9" s="245">
        <v>81304565</v>
      </c>
      <c r="K9" s="277">
        <v>41.2</v>
      </c>
      <c r="L9" s="11"/>
    </row>
    <row r="10" spans="1:12" ht="9.1999999999999993" customHeight="1" x14ac:dyDescent="0.2">
      <c r="A10" s="234"/>
      <c r="C10" s="361"/>
      <c r="E10" s="361"/>
      <c r="F10" s="247"/>
      <c r="G10" s="247"/>
      <c r="H10" s="246"/>
      <c r="I10" s="278"/>
      <c r="J10" s="246"/>
      <c r="K10" s="278"/>
      <c r="L10" s="11"/>
    </row>
    <row r="11" spans="1:12" ht="9.1999999999999993" customHeight="1" x14ac:dyDescent="0.2">
      <c r="A11" s="234" t="s">
        <v>166</v>
      </c>
      <c r="B11" s="246">
        <v>2602077</v>
      </c>
      <c r="C11" s="274">
        <v>4.9000000000000004</v>
      </c>
      <c r="D11" s="246">
        <v>2494126</v>
      </c>
      <c r="E11" s="274">
        <v>4.7</v>
      </c>
      <c r="F11" s="247"/>
      <c r="G11" s="247"/>
      <c r="H11" s="246">
        <v>5099785</v>
      </c>
      <c r="I11" s="278">
        <v>2.6</v>
      </c>
      <c r="J11" s="246">
        <v>4862009</v>
      </c>
      <c r="K11" s="278">
        <v>2.5</v>
      </c>
    </row>
    <row r="12" spans="1:12" ht="9.1999999999999993" customHeight="1" x14ac:dyDescent="0.2">
      <c r="A12" s="234" t="s">
        <v>22</v>
      </c>
      <c r="B12" s="246">
        <v>2577644</v>
      </c>
      <c r="C12" s="274">
        <v>4.9000000000000004</v>
      </c>
      <c r="D12" s="246">
        <v>2475302</v>
      </c>
      <c r="E12" s="274">
        <v>4.7</v>
      </c>
      <c r="F12" s="247"/>
      <c r="G12" s="247"/>
      <c r="H12" s="246">
        <v>5472460</v>
      </c>
      <c r="I12" s="278">
        <v>2.8</v>
      </c>
      <c r="J12" s="246">
        <v>5130897</v>
      </c>
      <c r="K12" s="278">
        <v>2.6</v>
      </c>
      <c r="L12" s="1"/>
    </row>
    <row r="13" spans="1:12" ht="9.1999999999999993" customHeight="1" x14ac:dyDescent="0.2">
      <c r="A13" s="234" t="s">
        <v>23</v>
      </c>
      <c r="B13" s="246">
        <v>2415853</v>
      </c>
      <c r="C13" s="274">
        <v>4.5999999999999996</v>
      </c>
      <c r="D13" s="246">
        <v>2306019</v>
      </c>
      <c r="E13" s="274">
        <v>4.4000000000000004</v>
      </c>
      <c r="F13" s="247"/>
      <c r="G13" s="247"/>
      <c r="H13" s="246">
        <v>5752763</v>
      </c>
      <c r="I13" s="278">
        <v>2.9</v>
      </c>
      <c r="J13" s="246">
        <v>5505636</v>
      </c>
      <c r="K13" s="278">
        <v>2.8</v>
      </c>
      <c r="L13" s="5"/>
    </row>
    <row r="14" spans="1:12" ht="9.1999999999999993" customHeight="1" x14ac:dyDescent="0.2">
      <c r="A14" s="234" t="s">
        <v>24</v>
      </c>
      <c r="B14" s="246">
        <v>2354649</v>
      </c>
      <c r="C14" s="274">
        <v>4.4000000000000004</v>
      </c>
      <c r="D14" s="246">
        <v>2188666</v>
      </c>
      <c r="E14" s="274">
        <v>4.0999999999999996</v>
      </c>
      <c r="F14" s="247"/>
      <c r="G14" s="247"/>
      <c r="H14" s="246">
        <v>6083677</v>
      </c>
      <c r="I14" s="278">
        <v>3.1</v>
      </c>
      <c r="J14" s="246">
        <v>5756387</v>
      </c>
      <c r="K14" s="278">
        <v>2.9</v>
      </c>
      <c r="L14" s="3"/>
    </row>
    <row r="15" spans="1:12" ht="9.1999999999999993" customHeight="1" x14ac:dyDescent="0.2">
      <c r="A15" s="234" t="s">
        <v>25</v>
      </c>
      <c r="B15" s="246">
        <v>2410222</v>
      </c>
      <c r="C15" s="274">
        <v>4.5999999999999996</v>
      </c>
      <c r="D15" s="246">
        <v>2184398</v>
      </c>
      <c r="E15" s="274">
        <v>4.0999999999999996</v>
      </c>
      <c r="F15" s="247"/>
      <c r="G15" s="247"/>
      <c r="H15" s="246">
        <v>6478720</v>
      </c>
      <c r="I15" s="278">
        <v>3.3</v>
      </c>
      <c r="J15" s="246">
        <v>6218995</v>
      </c>
      <c r="K15" s="278">
        <v>3.2</v>
      </c>
      <c r="L15" s="3"/>
    </row>
    <row r="16" spans="1:12" ht="9.1999999999999993" customHeight="1" x14ac:dyDescent="0.2">
      <c r="A16" s="234" t="s">
        <v>26</v>
      </c>
      <c r="B16" s="246">
        <v>2274057</v>
      </c>
      <c r="C16" s="274">
        <v>4.3</v>
      </c>
      <c r="D16" s="246">
        <v>2002511</v>
      </c>
      <c r="E16" s="274">
        <v>3.8</v>
      </c>
      <c r="F16" s="247"/>
      <c r="G16" s="247"/>
      <c r="H16" s="246">
        <v>6191645</v>
      </c>
      <c r="I16" s="278">
        <v>3.1</v>
      </c>
      <c r="J16" s="246">
        <v>6050255</v>
      </c>
      <c r="K16" s="278">
        <v>3.1</v>
      </c>
      <c r="L16" s="3"/>
    </row>
    <row r="17" spans="1:16" ht="9.1999999999999993" customHeight="1" x14ac:dyDescent="0.2">
      <c r="A17" s="234" t="s">
        <v>27</v>
      </c>
      <c r="B17" s="246">
        <v>2232769</v>
      </c>
      <c r="C17" s="274">
        <v>4.2</v>
      </c>
      <c r="D17" s="246">
        <v>2066127</v>
      </c>
      <c r="E17" s="274">
        <v>3.9</v>
      </c>
      <c r="F17" s="247"/>
      <c r="G17" s="247"/>
      <c r="H17" s="246">
        <v>6031834</v>
      </c>
      <c r="I17" s="278">
        <v>3.1</v>
      </c>
      <c r="J17" s="246">
        <v>5926178</v>
      </c>
      <c r="K17" s="278">
        <v>3</v>
      </c>
      <c r="L17" s="3"/>
    </row>
    <row r="18" spans="1:16" ht="9.1999999999999993" customHeight="1" x14ac:dyDescent="0.2">
      <c r="A18" s="234" t="s">
        <v>28</v>
      </c>
      <c r="B18" s="246">
        <v>2077404</v>
      </c>
      <c r="C18" s="274">
        <v>3.9</v>
      </c>
      <c r="D18" s="246">
        <v>1960283</v>
      </c>
      <c r="E18" s="274">
        <v>3.7</v>
      </c>
      <c r="F18" s="247"/>
      <c r="G18" s="247"/>
      <c r="H18" s="246">
        <v>5675457</v>
      </c>
      <c r="I18" s="278">
        <v>2.9</v>
      </c>
      <c r="J18" s="246">
        <v>5600685</v>
      </c>
      <c r="K18" s="278">
        <v>2.8</v>
      </c>
      <c r="L18" s="3"/>
    </row>
    <row r="19" spans="1:16" ht="9.1999999999999993" customHeight="1" x14ac:dyDescent="0.2">
      <c r="A19" s="234" t="s">
        <v>29</v>
      </c>
      <c r="B19" s="246">
        <v>1890104</v>
      </c>
      <c r="C19" s="274">
        <v>3.6</v>
      </c>
      <c r="D19" s="246">
        <v>1829448</v>
      </c>
      <c r="E19" s="274">
        <v>3.5</v>
      </c>
      <c r="F19" s="247"/>
      <c r="G19" s="247"/>
      <c r="H19" s="246">
        <v>6549811</v>
      </c>
      <c r="I19" s="278">
        <v>3.3</v>
      </c>
      <c r="J19" s="246">
        <v>6480343</v>
      </c>
      <c r="K19" s="278">
        <v>3.3</v>
      </c>
      <c r="L19" s="3"/>
    </row>
    <row r="20" spans="1:16" ht="9.1999999999999993" customHeight="1" x14ac:dyDescent="0.2">
      <c r="A20" s="234" t="s">
        <v>30</v>
      </c>
      <c r="B20" s="246">
        <v>1622614</v>
      </c>
      <c r="C20" s="274">
        <v>3.1</v>
      </c>
      <c r="D20" s="246">
        <v>1579394</v>
      </c>
      <c r="E20" s="274">
        <v>3</v>
      </c>
      <c r="F20" s="247"/>
      <c r="G20" s="247"/>
      <c r="H20" s="246">
        <v>7065714</v>
      </c>
      <c r="I20" s="278">
        <v>3.6</v>
      </c>
      <c r="J20" s="246">
        <v>7115333</v>
      </c>
      <c r="K20" s="278">
        <v>3.6</v>
      </c>
      <c r="L20" s="3"/>
    </row>
    <row r="21" spans="1:16" ht="9.1999999999999993" customHeight="1" x14ac:dyDescent="0.2">
      <c r="A21" s="234" t="s">
        <v>31</v>
      </c>
      <c r="B21" s="246">
        <v>1316698</v>
      </c>
      <c r="C21" s="274">
        <v>2.5</v>
      </c>
      <c r="D21" s="246">
        <v>1333141</v>
      </c>
      <c r="E21" s="274">
        <v>2.5</v>
      </c>
      <c r="F21" s="247"/>
      <c r="G21" s="247"/>
      <c r="H21" s="246">
        <v>7775229</v>
      </c>
      <c r="I21" s="278">
        <v>3.9</v>
      </c>
      <c r="J21" s="246">
        <v>7928792</v>
      </c>
      <c r="K21" s="278">
        <v>4</v>
      </c>
      <c r="L21" s="3"/>
    </row>
    <row r="22" spans="1:16" ht="9.1999999999999993" customHeight="1" x14ac:dyDescent="0.2">
      <c r="A22" s="234" t="s">
        <v>32</v>
      </c>
      <c r="B22" s="246">
        <v>983405</v>
      </c>
      <c r="C22" s="274">
        <v>1.9</v>
      </c>
      <c r="D22" s="246">
        <v>1054817</v>
      </c>
      <c r="E22" s="274">
        <v>2</v>
      </c>
      <c r="F22" s="247"/>
      <c r="G22" s="247"/>
      <c r="H22" s="246">
        <v>7327622</v>
      </c>
      <c r="I22" s="278">
        <v>3.7</v>
      </c>
      <c r="J22" s="246">
        <v>7623483</v>
      </c>
      <c r="K22" s="278">
        <v>3.9</v>
      </c>
      <c r="L22" s="3"/>
    </row>
    <row r="23" spans="1:16" ht="9.1999999999999993" customHeight="1" x14ac:dyDescent="0.2">
      <c r="A23" s="234" t="s">
        <v>33</v>
      </c>
      <c r="B23" s="246">
        <v>739257</v>
      </c>
      <c r="C23" s="274">
        <v>1.4</v>
      </c>
      <c r="D23" s="246">
        <v>830812</v>
      </c>
      <c r="E23" s="274">
        <v>1.6</v>
      </c>
      <c r="F23" s="247"/>
      <c r="G23" s="247"/>
      <c r="H23" s="246">
        <v>6519036</v>
      </c>
      <c r="I23" s="278">
        <v>3.3</v>
      </c>
      <c r="J23" s="246">
        <v>6879474</v>
      </c>
      <c r="K23" s="278">
        <v>3.5</v>
      </c>
      <c r="L23" s="3"/>
    </row>
    <row r="24" spans="1:16" ht="9.1999999999999993" customHeight="1" x14ac:dyDescent="0.2">
      <c r="A24" s="234" t="s">
        <v>34</v>
      </c>
      <c r="B24" s="246">
        <v>496719</v>
      </c>
      <c r="C24" s="274">
        <v>0.9</v>
      </c>
      <c r="D24" s="246">
        <v>597963</v>
      </c>
      <c r="E24" s="274">
        <v>1.1000000000000001</v>
      </c>
      <c r="F24" s="247"/>
      <c r="G24" s="247"/>
      <c r="H24" s="246">
        <v>5161859</v>
      </c>
      <c r="I24" s="278">
        <v>2.6</v>
      </c>
      <c r="J24" s="246">
        <v>5616965</v>
      </c>
      <c r="K24" s="278">
        <v>2.8</v>
      </c>
      <c r="L24" s="3"/>
    </row>
    <row r="25" spans="1:16" ht="9.1999999999999993" customHeight="1" x14ac:dyDescent="0.2">
      <c r="A25" s="234" t="s">
        <v>35</v>
      </c>
      <c r="B25" s="246">
        <v>343331</v>
      </c>
      <c r="C25" s="274">
        <v>0.6</v>
      </c>
      <c r="D25" s="246">
        <v>434291</v>
      </c>
      <c r="E25" s="274">
        <v>0.8</v>
      </c>
      <c r="F25" s="247"/>
      <c r="G25" s="247"/>
      <c r="H25" s="246">
        <v>3682869</v>
      </c>
      <c r="I25" s="278">
        <v>1.9</v>
      </c>
      <c r="J25" s="246">
        <v>4185599</v>
      </c>
      <c r="K25" s="278">
        <v>2.1</v>
      </c>
      <c r="L25" s="3"/>
    </row>
    <row r="26" spans="1:16" ht="9.1999999999999993" customHeight="1" x14ac:dyDescent="0.2">
      <c r="A26" s="234" t="s">
        <v>36</v>
      </c>
      <c r="B26" s="246">
        <v>221160</v>
      </c>
      <c r="C26" s="274">
        <v>0.4</v>
      </c>
      <c r="D26" s="246">
        <v>319789</v>
      </c>
      <c r="E26" s="274">
        <v>0.6</v>
      </c>
      <c r="F26" s="247"/>
      <c r="G26" s="247"/>
      <c r="H26" s="246">
        <v>2628845</v>
      </c>
      <c r="I26" s="278">
        <v>1.3</v>
      </c>
      <c r="J26" s="246">
        <v>3291108</v>
      </c>
      <c r="K26" s="278">
        <v>1.7</v>
      </c>
      <c r="L26" s="3"/>
    </row>
    <row r="27" spans="1:16" ht="9.1999999999999993" customHeight="1" x14ac:dyDescent="0.2">
      <c r="A27" s="234" t="s">
        <v>37</v>
      </c>
      <c r="B27" s="246">
        <v>153623</v>
      </c>
      <c r="C27" s="274">
        <v>0.3</v>
      </c>
      <c r="D27" s="246">
        <v>243409</v>
      </c>
      <c r="E27" s="274">
        <v>0.5</v>
      </c>
      <c r="F27" s="247"/>
      <c r="G27" s="247"/>
      <c r="H27" s="246">
        <v>1949234</v>
      </c>
      <c r="I27" s="278">
        <v>1</v>
      </c>
      <c r="J27" s="246">
        <v>2757106</v>
      </c>
      <c r="K27" s="278">
        <v>1.4</v>
      </c>
      <c r="L27" s="3"/>
    </row>
    <row r="28" spans="1:16" ht="9.1999999999999993" customHeight="1" x14ac:dyDescent="0.2">
      <c r="A28" s="234" t="s">
        <v>38</v>
      </c>
      <c r="B28" s="246">
        <v>82598</v>
      </c>
      <c r="C28" s="274">
        <v>0.2</v>
      </c>
      <c r="D28" s="246">
        <v>130842</v>
      </c>
      <c r="E28" s="274">
        <v>0.2</v>
      </c>
      <c r="F28" s="247"/>
      <c r="G28" s="247"/>
      <c r="H28" s="246">
        <v>1126034</v>
      </c>
      <c r="I28" s="278">
        <v>0.6</v>
      </c>
      <c r="J28" s="246">
        <v>1972807</v>
      </c>
      <c r="K28" s="278">
        <v>1</v>
      </c>
      <c r="L28" s="3"/>
    </row>
    <row r="29" spans="1:16" ht="9.1999999999999993" customHeight="1" thickBot="1" x14ac:dyDescent="0.25">
      <c r="A29" s="248" t="s">
        <v>91</v>
      </c>
      <c r="B29" s="249">
        <v>36042</v>
      </c>
      <c r="C29" s="275">
        <v>0.1</v>
      </c>
      <c r="D29" s="249">
        <v>70919</v>
      </c>
      <c r="E29" s="275">
        <v>0.1</v>
      </c>
      <c r="F29" s="247"/>
      <c r="G29" s="247"/>
      <c r="H29" s="250">
        <v>529134</v>
      </c>
      <c r="I29" s="280">
        <v>0.3</v>
      </c>
      <c r="J29" s="250">
        <v>1271954</v>
      </c>
      <c r="K29" s="280">
        <v>0.6</v>
      </c>
      <c r="L29" s="3"/>
    </row>
    <row r="30" spans="1:16" ht="10.7" customHeight="1" x14ac:dyDescent="0.2">
      <c r="A30" s="241" t="s">
        <v>0</v>
      </c>
      <c r="B30" s="173">
        <v>26830226</v>
      </c>
      <c r="C30" s="272">
        <v>50.7</v>
      </c>
      <c r="D30" s="173">
        <v>26102257</v>
      </c>
      <c r="E30" s="272">
        <v>49.3</v>
      </c>
      <c r="F30" s="242"/>
      <c r="G30" s="242"/>
      <c r="H30" s="251">
        <v>97101728</v>
      </c>
      <c r="I30" s="267">
        <v>49.2</v>
      </c>
      <c r="J30" s="251">
        <v>100174006</v>
      </c>
      <c r="K30" s="267">
        <v>50.8</v>
      </c>
      <c r="L30" s="3"/>
    </row>
    <row r="31" spans="1:16" ht="10.5" customHeight="1" x14ac:dyDescent="0.2">
      <c r="A31" s="437" t="s">
        <v>455</v>
      </c>
      <c r="B31" s="437"/>
      <c r="C31" s="437"/>
      <c r="D31" s="437"/>
      <c r="E31" s="437"/>
      <c r="F31" s="437"/>
      <c r="G31" s="437"/>
      <c r="H31" s="437"/>
      <c r="I31" s="437"/>
      <c r="J31" s="437"/>
      <c r="K31" s="437"/>
      <c r="L31" s="3"/>
    </row>
    <row r="32" spans="1:16" ht="18" customHeight="1" x14ac:dyDescent="0.2">
      <c r="A32" s="439"/>
      <c r="B32" s="439"/>
      <c r="C32" s="439"/>
      <c r="D32" s="439"/>
      <c r="E32" s="439"/>
      <c r="F32" s="439"/>
      <c r="G32" s="439"/>
      <c r="H32" s="439"/>
      <c r="I32" s="439"/>
      <c r="J32" s="439"/>
      <c r="K32" s="439"/>
      <c r="L32" s="439"/>
      <c r="M32" s="439"/>
      <c r="N32" s="439"/>
      <c r="O32" s="439"/>
      <c r="P32" s="439"/>
    </row>
    <row r="35" ht="12.75" customHeight="1" x14ac:dyDescent="0.2"/>
    <row r="56" ht="12.75" customHeight="1" x14ac:dyDescent="0.2"/>
    <row r="60" ht="12.75" customHeight="1" x14ac:dyDescent="0.2"/>
    <row r="82" ht="12.75" customHeight="1" x14ac:dyDescent="0.2"/>
    <row r="86" ht="12.75" customHeight="1" x14ac:dyDescent="0.2"/>
    <row r="107" ht="12.75" customHeight="1" x14ac:dyDescent="0.2"/>
    <row r="111" ht="12.75" customHeight="1" x14ac:dyDescent="0.2"/>
  </sheetData>
  <mergeCells count="11">
    <mergeCell ref="A32:H32"/>
    <mergeCell ref="A1:E1"/>
    <mergeCell ref="A2:H2"/>
    <mergeCell ref="I2:K2"/>
    <mergeCell ref="A3:H3"/>
    <mergeCell ref="I3:K3"/>
    <mergeCell ref="H6:K6"/>
    <mergeCell ref="A5:K5"/>
    <mergeCell ref="B6:E6"/>
    <mergeCell ref="A31:K31"/>
    <mergeCell ref="I32:P32"/>
  </mergeCells>
  <phoneticPr fontId="3" type="noConversion"/>
  <pageMargins left="1.05" right="1.05" top="0.5" bottom="0.25" header="0" footer="0"/>
  <pageSetup orientation="portrait" r:id="rId1"/>
  <headerFooter alignWithMargins="0"/>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view="pageLayout" zoomScale="205" zoomScaleNormal="100" zoomScaleSheetLayoutView="100" zoomScalePageLayoutView="205" workbookViewId="0">
      <selection sqref="A1:E1"/>
    </sheetView>
  </sheetViews>
  <sheetFormatPr defaultRowHeight="12.75" x14ac:dyDescent="0.2"/>
  <cols>
    <col min="1" max="1" width="14.85546875" customWidth="1"/>
    <col min="2" max="2" width="2.7109375" bestFit="1" customWidth="1"/>
    <col min="3" max="3" width="3.28515625" bestFit="1" customWidth="1"/>
    <col min="4" max="4" width="4" customWidth="1"/>
  </cols>
  <sheetData>
    <row r="1" spans="1:5" ht="10.5" customHeight="1" x14ac:dyDescent="0.2">
      <c r="A1" s="459" t="s">
        <v>260</v>
      </c>
      <c r="B1" s="459"/>
      <c r="C1" s="459"/>
      <c r="D1" s="459"/>
      <c r="E1" s="459"/>
    </row>
    <row r="2" spans="1:5" ht="36" customHeight="1" x14ac:dyDescent="0.2">
      <c r="A2" s="433" t="s">
        <v>364</v>
      </c>
      <c r="B2" s="460"/>
      <c r="C2" s="460"/>
      <c r="D2" s="460"/>
    </row>
    <row r="3" spans="1:5" ht="39.75" customHeight="1" x14ac:dyDescent="0.2">
      <c r="A3" s="434" t="s">
        <v>382</v>
      </c>
      <c r="B3" s="434"/>
      <c r="C3" s="434"/>
      <c r="D3" s="434"/>
    </row>
    <row r="4" spans="1:5" ht="7.5" customHeight="1" x14ac:dyDescent="0.2">
      <c r="A4" s="70"/>
      <c r="B4" s="70"/>
      <c r="C4" s="70"/>
      <c r="D4" s="70"/>
    </row>
    <row r="5" spans="1:5" ht="18" customHeight="1" x14ac:dyDescent="0.2">
      <c r="A5" s="468" t="s">
        <v>383</v>
      </c>
      <c r="B5" s="469"/>
      <c r="C5" s="469"/>
      <c r="D5" s="469"/>
    </row>
    <row r="6" spans="1:5" ht="9.1999999999999993" customHeight="1" x14ac:dyDescent="0.2">
      <c r="A6" s="61"/>
      <c r="B6" s="62" t="s">
        <v>90</v>
      </c>
      <c r="C6" s="62" t="s">
        <v>47</v>
      </c>
      <c r="D6" s="62" t="s">
        <v>49</v>
      </c>
    </row>
    <row r="7" spans="1:5" ht="9.1999999999999993" customHeight="1" x14ac:dyDescent="0.2">
      <c r="A7" s="226" t="s">
        <v>21</v>
      </c>
      <c r="B7" s="53">
        <v>27</v>
      </c>
      <c r="C7" s="53">
        <v>27</v>
      </c>
      <c r="D7" s="53">
        <v>28</v>
      </c>
    </row>
    <row r="8" spans="1:5" ht="9.1999999999999993" customHeight="1" x14ac:dyDescent="0.2">
      <c r="A8" s="234" t="s">
        <v>84</v>
      </c>
      <c r="B8" s="235">
        <v>18</v>
      </c>
      <c r="C8" s="235">
        <v>18</v>
      </c>
      <c r="D8" s="235">
        <v>19</v>
      </c>
    </row>
    <row r="9" spans="1:5" ht="9.1999999999999993" customHeight="1" x14ac:dyDescent="0.2">
      <c r="A9" s="234" t="s">
        <v>85</v>
      </c>
      <c r="B9" s="235">
        <v>40</v>
      </c>
      <c r="C9" s="235">
        <v>39</v>
      </c>
      <c r="D9" s="235">
        <v>41</v>
      </c>
    </row>
    <row r="10" spans="1:5" ht="9.1999999999999993" customHeight="1" x14ac:dyDescent="0.2">
      <c r="A10" s="229" t="s">
        <v>68</v>
      </c>
      <c r="B10" s="236">
        <v>42</v>
      </c>
      <c r="C10" s="236">
        <v>41</v>
      </c>
      <c r="D10" s="236">
        <v>43</v>
      </c>
    </row>
    <row r="11" spans="1:5" ht="9.1999999999999993" customHeight="1" x14ac:dyDescent="0.2">
      <c r="A11" s="229" t="s">
        <v>69</v>
      </c>
      <c r="B11" s="236">
        <v>33</v>
      </c>
      <c r="C11" s="236">
        <v>31</v>
      </c>
      <c r="D11" s="236">
        <v>34</v>
      </c>
    </row>
    <row r="12" spans="1:5" ht="9.1999999999999993" customHeight="1" x14ac:dyDescent="0.2">
      <c r="A12" s="229" t="s">
        <v>70</v>
      </c>
      <c r="B12" s="236">
        <v>36</v>
      </c>
      <c r="C12" s="236">
        <v>35</v>
      </c>
      <c r="D12" s="236">
        <v>37</v>
      </c>
    </row>
    <row r="13" spans="1:5" ht="9.1999999999999993" customHeight="1" thickBot="1" x14ac:dyDescent="0.25">
      <c r="A13" s="237" t="s">
        <v>71</v>
      </c>
      <c r="B13" s="238">
        <v>23</v>
      </c>
      <c r="C13" s="238">
        <v>22</v>
      </c>
      <c r="D13" s="238">
        <v>24</v>
      </c>
    </row>
    <row r="14" spans="1:5" ht="9.1999999999999993" customHeight="1" x14ac:dyDescent="0.2">
      <c r="A14" s="239" t="s">
        <v>90</v>
      </c>
      <c r="B14" s="240">
        <v>37</v>
      </c>
      <c r="C14" s="240">
        <v>36</v>
      </c>
      <c r="D14" s="240">
        <v>38</v>
      </c>
      <c r="E14" s="12"/>
    </row>
    <row r="15" spans="1:5" ht="32.25" customHeight="1" x14ac:dyDescent="0.2">
      <c r="A15" s="472" t="s">
        <v>248</v>
      </c>
      <c r="B15" s="473"/>
      <c r="C15" s="473"/>
      <c r="D15" s="473"/>
      <c r="E15" s="72"/>
    </row>
    <row r="16" spans="1:5" ht="32.25" customHeight="1" x14ac:dyDescent="0.2">
      <c r="A16" s="470" t="s">
        <v>455</v>
      </c>
      <c r="B16" s="471"/>
      <c r="C16" s="471"/>
      <c r="D16" s="471"/>
      <c r="E16" s="12"/>
    </row>
    <row r="17" spans="1:5" ht="18" customHeight="1" x14ac:dyDescent="0.2">
      <c r="A17" s="439"/>
      <c r="B17" s="439"/>
      <c r="C17" s="439"/>
      <c r="D17" s="439"/>
      <c r="E17" s="69"/>
    </row>
    <row r="19" spans="1:5" x14ac:dyDescent="0.2">
      <c r="A19" s="7"/>
    </row>
    <row r="20" spans="1:5" ht="12.75" customHeight="1" x14ac:dyDescent="0.2">
      <c r="A20" s="7"/>
    </row>
    <row r="21" spans="1:5" x14ac:dyDescent="0.2">
      <c r="A21" s="7"/>
    </row>
    <row r="22" spans="1:5" ht="12.75" customHeight="1" x14ac:dyDescent="0.2">
      <c r="A22" s="7"/>
    </row>
    <row r="23" spans="1:5" x14ac:dyDescent="0.2">
      <c r="A23" s="7"/>
    </row>
    <row r="24" spans="1:5" x14ac:dyDescent="0.2">
      <c r="A24" s="7"/>
    </row>
    <row r="25" spans="1:5" x14ac:dyDescent="0.2">
      <c r="A25" s="7"/>
    </row>
    <row r="26" spans="1:5" ht="12.75" customHeight="1" x14ac:dyDescent="0.2">
      <c r="A26" s="4"/>
      <c r="B26" s="10"/>
      <c r="C26" s="10"/>
      <c r="D26" s="10"/>
    </row>
    <row r="27" spans="1:5" x14ac:dyDescent="0.2">
      <c r="B27" s="10"/>
      <c r="C27" s="10"/>
      <c r="D27" s="10"/>
    </row>
    <row r="28" spans="1:5" x14ac:dyDescent="0.2">
      <c r="B28" s="10"/>
      <c r="C28" s="10"/>
      <c r="D28" s="10"/>
    </row>
    <row r="29" spans="1:5" x14ac:dyDescent="0.2">
      <c r="B29" s="10"/>
      <c r="C29" s="10"/>
      <c r="D29" s="10"/>
    </row>
    <row r="30" spans="1:5" x14ac:dyDescent="0.2">
      <c r="B30" s="10"/>
      <c r="C30" s="10"/>
      <c r="D30" s="10"/>
    </row>
    <row r="31" spans="1:5" ht="12.75" customHeight="1" x14ac:dyDescent="0.2">
      <c r="B31" s="10"/>
      <c r="C31" s="10"/>
      <c r="D31" s="10"/>
    </row>
    <row r="32" spans="1:5" ht="12.75" customHeight="1" x14ac:dyDescent="0.2">
      <c r="B32" s="10"/>
      <c r="C32" s="10"/>
      <c r="D32" s="10"/>
    </row>
    <row r="33" spans="2:4" x14ac:dyDescent="0.2">
      <c r="B33" s="10"/>
      <c r="C33" s="10"/>
      <c r="D33" s="10"/>
    </row>
    <row r="44" spans="2:4" ht="13.5" customHeight="1" x14ac:dyDescent="0.2"/>
    <row r="46" spans="2:4"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D17"/>
    <mergeCell ref="A1:E1"/>
    <mergeCell ref="A2:D2"/>
    <mergeCell ref="A3:D3"/>
    <mergeCell ref="A5:D5"/>
    <mergeCell ref="A16:D16"/>
    <mergeCell ref="A15:D15"/>
  </mergeCells>
  <phoneticPr fontId="3" type="noConversion"/>
  <pageMargins left="1.05" right="1.05" top="0.5" bottom="0.25"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44</vt:i4>
      </vt:variant>
    </vt:vector>
  </HeadingPairs>
  <TitlesOfParts>
    <vt:vector size="88" baseType="lpstr">
      <vt:lpstr>1.Race&amp;Ethnicity</vt:lpstr>
      <vt:lpstr>2.ChangeRace&amp;Ethnicity</vt:lpstr>
      <vt:lpstr>3.RaceHispanic</vt:lpstr>
      <vt:lpstr>4.Nativity</vt:lpstr>
      <vt:lpstr>5.ChangeNativity</vt:lpstr>
      <vt:lpstr>6.HispanicOrigin</vt:lpstr>
      <vt:lpstr>7.CountryofOrigin&amp;Nativity</vt:lpstr>
      <vt:lpstr>8.Ethnicity,Sex&amp;Age</vt:lpstr>
      <vt:lpstr>9.MedianAge</vt:lpstr>
      <vt:lpstr>10.Nativity,Sex&amp;Age</vt:lpstr>
      <vt:lpstr>10a.Nativity,Gender&amp;Age</vt:lpstr>
      <vt:lpstr>11.Births</vt:lpstr>
      <vt:lpstr>12.UnmarriedBirths</vt:lpstr>
      <vt:lpstr>13.State</vt:lpstr>
      <vt:lpstr>14.ChangeStateShare</vt:lpstr>
      <vt:lpstr>15.StateShare</vt:lpstr>
      <vt:lpstr>16.Marstat</vt:lpstr>
      <vt:lpstr>17.HouseholdType</vt:lpstr>
      <vt:lpstr>18.FamilySize</vt:lpstr>
      <vt:lpstr>19.HouseholderType</vt:lpstr>
      <vt:lpstr>20.English</vt:lpstr>
      <vt:lpstr>21.FBEnglish</vt:lpstr>
      <vt:lpstr>22.EducAttain</vt:lpstr>
      <vt:lpstr>23.FBEducAttain</vt:lpstr>
      <vt:lpstr>24.SchoolEnrollment</vt:lpstr>
      <vt:lpstr>25.Dropouts</vt:lpstr>
      <vt:lpstr>26.CollegeEnrollment</vt:lpstr>
      <vt:lpstr>27.Occupation</vt:lpstr>
      <vt:lpstr>28.Det.Occupation</vt:lpstr>
      <vt:lpstr>29.Industry</vt:lpstr>
      <vt:lpstr>30.Det.Industry</vt:lpstr>
      <vt:lpstr>31.Earnings</vt:lpstr>
      <vt:lpstr>32.MedEarnings</vt:lpstr>
      <vt:lpstr>33.FTYREarnings</vt:lpstr>
      <vt:lpstr>34.FTYRMedEarnings</vt:lpstr>
      <vt:lpstr>35.HHldIncDist</vt:lpstr>
      <vt:lpstr>36.MedHHldInc</vt:lpstr>
      <vt:lpstr>37.Poverty</vt:lpstr>
      <vt:lpstr>38. Welfare income</vt:lpstr>
      <vt:lpstr>39. Food stamp recipiency</vt:lpstr>
      <vt:lpstr>40.HealthInsurance</vt:lpstr>
      <vt:lpstr>41. Public vs. Private Health</vt:lpstr>
      <vt:lpstr>42.Homeownership</vt:lpstr>
      <vt:lpstr>43.FBHomeownership</vt:lpstr>
      <vt:lpstr>'1.Race&amp;Ethnicity'!Print_Area</vt:lpstr>
      <vt:lpstr>'10.Nativity,Sex&amp;Age'!Print_Area</vt:lpstr>
      <vt:lpstr>'10a.Nativity,Gender&amp;Age'!Print_Area</vt:lpstr>
      <vt:lpstr>'11.Births'!Print_Area</vt:lpstr>
      <vt:lpstr>'12.UnmarriedBirths'!Print_Area</vt:lpstr>
      <vt:lpstr>'13.State'!Print_Area</vt:lpstr>
      <vt:lpstr>'14.ChangeStateShare'!Print_Area</vt:lpstr>
      <vt:lpstr>'15.StateShare'!Print_Area</vt:lpstr>
      <vt:lpstr>'16.Marstat'!Print_Area</vt:lpstr>
      <vt:lpstr>'17.HouseholdType'!Print_Area</vt:lpstr>
      <vt:lpstr>'18.FamilySize'!Print_Area</vt:lpstr>
      <vt:lpstr>'19.HouseholderType'!Print_Area</vt:lpstr>
      <vt:lpstr>'2.ChangeRace&amp;Ethnicity'!Print_Area</vt:lpstr>
      <vt:lpstr>'20.English'!Print_Area</vt:lpstr>
      <vt:lpstr>'21.FBEnglish'!Print_Area</vt:lpstr>
      <vt:lpstr>'22.EducAttain'!Print_Area</vt:lpstr>
      <vt:lpstr>'23.FBEducAttain'!Print_Area</vt:lpstr>
      <vt:lpstr>'24.SchoolEnrollment'!Print_Area</vt:lpstr>
      <vt:lpstr>'25.Dropouts'!Print_Area</vt:lpstr>
      <vt:lpstr>'26.CollegeEnrollment'!Print_Area</vt:lpstr>
      <vt:lpstr>'27.Occupation'!Print_Area</vt:lpstr>
      <vt:lpstr>'28.Det.Occupation'!Print_Area</vt:lpstr>
      <vt:lpstr>'29.Industry'!Print_Area</vt:lpstr>
      <vt:lpstr>'3.RaceHispanic'!Print_Area</vt:lpstr>
      <vt:lpstr>'30.Det.Industry'!Print_Area</vt:lpstr>
      <vt:lpstr>'31.Earnings'!Print_Area</vt:lpstr>
      <vt:lpstr>'32.MedEarnings'!Print_Area</vt:lpstr>
      <vt:lpstr>'33.FTYREarnings'!Print_Area</vt:lpstr>
      <vt:lpstr>'34.FTYRMedEarnings'!Print_Area</vt:lpstr>
      <vt:lpstr>'35.HHldIncDist'!Print_Area</vt:lpstr>
      <vt:lpstr>'36.MedHHldInc'!Print_Area</vt:lpstr>
      <vt:lpstr>'37.Poverty'!Print_Area</vt:lpstr>
      <vt:lpstr>'38. Welfare income'!Print_Area</vt:lpstr>
      <vt:lpstr>'39. Food stamp recipiency'!Print_Area</vt:lpstr>
      <vt:lpstr>'4.Nativity'!Print_Area</vt:lpstr>
      <vt:lpstr>'40.HealthInsurance'!Print_Area</vt:lpstr>
      <vt:lpstr>'41. Public vs. Private Health'!Print_Area</vt:lpstr>
      <vt:lpstr>'42.Homeownership'!Print_Area</vt:lpstr>
      <vt:lpstr>'43.FBHomeownership'!Print_Area</vt:lpstr>
      <vt:lpstr>'5.ChangeNativity'!Print_Area</vt:lpstr>
      <vt:lpstr>'6.HispanicOrigin'!Print_Area</vt:lpstr>
      <vt:lpstr>'7.CountryofOrigin&amp;Nativity'!Print_Area</vt:lpstr>
      <vt:lpstr>'8.Ethnicity,Sex&amp;Age'!Print_Area</vt:lpstr>
      <vt:lpstr>'9.MedianAge'!Print_Area</vt:lpstr>
    </vt:vector>
  </TitlesOfParts>
  <Company>Pew Hispanic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rfry</dc:creator>
  <cp:lastModifiedBy>msuh</cp:lastModifiedBy>
  <cp:lastPrinted>2015-03-19T13:08:08Z</cp:lastPrinted>
  <dcterms:created xsi:type="dcterms:W3CDTF">2006-09-05T16:50:23Z</dcterms:created>
  <dcterms:modified xsi:type="dcterms:W3CDTF">2015-03-19T13:22:11Z</dcterms:modified>
</cp:coreProperties>
</file>